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ate1904="1" defaultThemeVersion="124226"/>
  <mc:AlternateContent xmlns:mc="http://schemas.openxmlformats.org/markup-compatibility/2006">
    <mc:Choice Requires="x15">
      <x15ac:absPath xmlns:x15ac="http://schemas.microsoft.com/office/spreadsheetml/2010/11/ac" url="https://bellfund.sharepoint.com/Shared Documents/PROGRAM DOCUMENTS/Short Form Digital Series/2025 - Short-Form Digital Series/SFDS Budget Template - Gabarit Budget/"/>
    </mc:Choice>
  </mc:AlternateContent>
  <xr:revisionPtr revIDLastSave="20" documentId="8_{A1F6BF1B-A654-4B17-AD03-11858936A019}" xr6:coauthVersionLast="47" xr6:coauthVersionMax="47" xr10:uidLastSave="{1355EE1F-D84A-44A5-B679-97FB14BAF729}"/>
  <bookViews>
    <workbookView xWindow="28680" yWindow="1260" windowWidth="29040" windowHeight="15720" tabRatio="749" xr2:uid="{00000000-000D-0000-FFFF-FFFF00000000}"/>
  </bookViews>
  <sheets>
    <sheet name="TFC devis production - SOMMAIRE" sheetId="2" r:id="rId1"/>
    <sheet name="TFC devis production - DÉTAIL" sheetId="3" r:id="rId2"/>
    <sheet name="Déclarations Transactions" sheetId="4" r:id="rId3"/>
    <sheet name="Structure de financement" sheetId="5" r:id="rId4"/>
    <sheet name="Calculs crédit d'impôt prov" sheetId="6" r:id="rId5"/>
    <sheet name="Calculs crédit d'impôt fédéral" sheetId="7" r:id="rId6"/>
    <sheet name="Mouvement de trésorerie" sheetId="8" r:id="rId7"/>
  </sheets>
  <externalReferences>
    <externalReference r:id="rId8"/>
  </externalReferences>
  <definedNames>
    <definedName name="accessoires" localSheetId="1">'TFC devis production - DÉTAIL'!$A$590</definedName>
    <definedName name="accessoires">'TFC devis production - SOMMAIRE'!#REF!</definedName>
    <definedName name="amortissement_séries" localSheetId="1">'TFC devis production - DÉTAIL'!$A$1194</definedName>
    <definedName name="amortissement_séries">'TFC devis production - SOMMAIRE'!#REF!</definedName>
    <definedName name="animaux" localSheetId="1">'TFC devis production - DÉTAIL'!$A$615</definedName>
    <definedName name="animaux">'TFC devis production - SOMMAIRE'!#REF!</definedName>
    <definedName name="bénéfices_marginaux" localSheetId="1">'TFC devis production - DÉTAIL'!$A$387</definedName>
    <definedName name="bénéfices_marginaux">'TFC devis production - SOMMAIRE'!#REF!</definedName>
    <definedName name="caméra" localSheetId="1">'TFC devis production - DÉTAIL'!$A$683</definedName>
    <definedName name="caméra">'TFC devis production - SOMMAIRE'!#REF!</definedName>
    <definedName name="comédiens" localSheetId="1">'TFC devis production - DÉTAIL'!$A$99</definedName>
    <definedName name="comédiens">'TFC devis production - SOMMAIRE'!#REF!</definedName>
    <definedName name="costumes" localSheetId="1">'TFC devis production - DÉTAIL'!$A$626</definedName>
    <definedName name="costumes">'TFC devis production - SOMMAIRE'!#REF!</definedName>
    <definedName name="coût_de_l_émission" localSheetId="1">'TFC devis production - DÉTAIL'!#REF!</definedName>
    <definedName name="coût_de_l_émission">'TFC devis production - SOMMAIRE'!#REF!</definedName>
    <definedName name="coûts_indirects" localSheetId="1">'TFC devis production - DÉTAIL'!$A$1255</definedName>
    <definedName name="coûts_indirects">'TFC devis production - SOMMAIRE'!#REF!</definedName>
    <definedName name="décors" localSheetId="1">'TFC devis production - DÉTAIL'!$A$580</definedName>
    <definedName name="décors">'TFC devis production - SOMMAIRE'!#REF!</definedName>
    <definedName name="détails_lieux">'[1]***détail'!$A$223</definedName>
    <definedName name="deuxième_équipe" localSheetId="1">'TFC devis production - DÉTAIL'!$A$735</definedName>
    <definedName name="deuxième_équipe">'TFC devis production - SOMMAIRE'!#REF!</definedName>
    <definedName name="droits_d_auteur" localSheetId="1">'TFC devis production - DÉTAIL'!$A$6</definedName>
    <definedName name="droits_d_auteur">'TFC devis production - SOMMAIRE'!#REF!</definedName>
    <definedName name="effets_spéciaux" localSheetId="1">'TFC devis production - DÉTAIL'!$A$605</definedName>
    <definedName name="effets_spéciaux">'TFC devis production - SOMMAIRE'!#REF!</definedName>
    <definedName name="électrique" localSheetId="1">'TFC devis production - DÉTAIL'!$A$697</definedName>
    <definedName name="électrique">'TFC devis production - SOMMAIRE'!#REF!</definedName>
    <definedName name="équipe_accessoires" localSheetId="1">'TFC devis production - DÉTAIL'!$A$227</definedName>
    <definedName name="équipe_accessoires">'TFC devis production - SOMMAIRE'!#REF!</definedName>
    <definedName name="équipe_caméra" localSheetId="1">'TFC devis production - DÉTAIL'!$A$316</definedName>
    <definedName name="équipe_caméra">'TFC devis production - SOMMAIRE'!#REF!</definedName>
    <definedName name="équipe_conception_artistique" localSheetId="1">'TFC devis production - DÉTAIL'!$A$179</definedName>
    <definedName name="équipe_conception_artistique">'TFC devis production - SOMMAIRE'!#REF!</definedName>
    <definedName name="équipe_construction" localSheetId="1">'TFC devis production - DÉTAIL'!$A$195</definedName>
    <definedName name="équipe_construction">'TFC devis production - SOMMAIRE'!#REF!</definedName>
    <definedName name="équipe_costumes" localSheetId="1">'TFC devis production - DÉTAIL'!$A$257</definedName>
    <definedName name="équipe_costumes">'TFC devis production - SOMMAIRE'!#REF!</definedName>
    <definedName name="équipe_décors" localSheetId="1">'TFC devis production - DÉTAIL'!$A$213</definedName>
    <definedName name="équipe_décors">'TFC devis production - SOMMAIRE'!#REF!</definedName>
    <definedName name="équipe_effets_spéciaux" localSheetId="1">'TFC devis production - DÉTAIL'!$A$238</definedName>
    <definedName name="équipe_effets_spéciaux">'TFC devis production - SOMMAIRE'!#REF!</definedName>
    <definedName name="équipe_électrique" localSheetId="1">'TFC devis production - DÉTAIL'!$A$335</definedName>
    <definedName name="équipe_électrique">'TFC devis production - SOMMAIRE'!#REF!</definedName>
    <definedName name="équipe_machiniste" localSheetId="1">'TFC devis production - DÉTAIL'!$A$348</definedName>
    <definedName name="équipe_machiniste">'TFC devis production - SOMMAIRE'!#REF!</definedName>
    <definedName name="équipe_maq_coiff" localSheetId="1">'TFC devis production - DÉTAIL'!$A$272</definedName>
    <definedName name="équipe_maq_coiff">'TFC devis production - SOMMAIRE'!#REF!</definedName>
    <definedName name="équipe_montage" localSheetId="1">'TFC devis production - DÉTAIL'!$A$964</definedName>
    <definedName name="équipe_montage">'TFC devis production - SOMMAIRE'!#REF!</definedName>
    <definedName name="équipe_production" localSheetId="1">'TFC devis production - DÉTAIL'!$A$146</definedName>
    <definedName name="équipe_production">'TFC devis production - SOMMAIRE'!#REF!</definedName>
    <definedName name="équipe_resp_animaux" localSheetId="1">'TFC devis production - DÉTAIL'!$A$248</definedName>
    <definedName name="équipe_resp_animaux">'TFC devis production - SOMMAIRE'!#REF!</definedName>
    <definedName name="équipe_son" localSheetId="1">'TFC devis production - DÉTAIL'!$A$363</definedName>
    <definedName name="équipe_son">'TFC devis production - SOMMAIRE'!#REF!</definedName>
    <definedName name="équipe_tehnique_vidéo" localSheetId="1">'TFC devis production - DÉTAIL'!$A$289</definedName>
    <definedName name="équipe_tehnique_vidéo">'TFC devis production - SOMMAIRE'!#REF!</definedName>
    <definedName name="équipe_transport" localSheetId="1">'TFC devis production - DÉTAIL'!$A$375</definedName>
    <definedName name="équipe_transport">'TFC devis production - SOMMAIRE'!#REF!</definedName>
    <definedName name="figuration" localSheetId="1">'TFC devis production - DÉTAIL'!$A$99</definedName>
    <definedName name="figuration">'TFC devis production - SOMMAIRE'!#REF!</definedName>
    <definedName name="frais_bur._de_prod" localSheetId="1">'TFC devis production - DÉTAIL'!$A$410</definedName>
    <definedName name="frais_bur._de_prod">'TFC devis production - SOMMAIRE'!#REF!</definedName>
    <definedName name="frais_bur_lieux_de_tournage" localSheetId="1">'TFC devis production - DÉTAIL'!$A$448</definedName>
    <definedName name="frais_bur_lieux_de_tournage">'TFC devis production - SOMMAIRE'!#REF!</definedName>
    <definedName name="frais_développement" localSheetId="1">'TFC devis production - DÉTAIL'!$A$32</definedName>
    <definedName name="frais_développement">'TFC devis production - SOMMAIRE'!#REF!</definedName>
    <definedName name="frais_généraux__divers" localSheetId="1">'TFC devis production - DÉTAIL'!$A$1239</definedName>
    <definedName name="frais_généraux__divers">'TFC devis production - SOMMAIRE'!#REF!</definedName>
    <definedName name="frais_lieux_de_tournage" localSheetId="1">'TFC devis production - DÉTAIL'!$A$462</definedName>
    <definedName name="frais_lieux_de_tournage">'TFC devis production - SOMMAIRE'!#REF!</definedName>
    <definedName name="frais_régie" localSheetId="1">'TFC devis production - DÉTAIL'!$A$484</definedName>
    <definedName name="frais_régie">'TFC devis production - SOMMAIRE'!#REF!</definedName>
    <definedName name="frais_studio" localSheetId="1">'TFC devis production - DÉTAIL'!$A$430</definedName>
    <definedName name="frais_studio">'TFC devis production - SOMMAIRE'!#REF!</definedName>
    <definedName name="garantie_de_bonne_fin" localSheetId="1">'TFC devis production - DÉTAIL'!$A$1271</definedName>
    <definedName name="garantie_de_bonne_fin">'TFC devis production - SOMMAIRE'!#REF!</definedName>
    <definedName name="grand_total" localSheetId="1">'TFC devis production - DÉTAIL'!#REF!</definedName>
    <definedName name="grand_total">'TFC devis production - SOMMAIRE'!$A$106</definedName>
    <definedName name="imprévus" localSheetId="1">'TFC devis production - DÉTAIL'!$A$1266</definedName>
    <definedName name="imprévus">'TFC devis production - SOMMAIRE'!#REF!</definedName>
    <definedName name="labo_de_production" localSheetId="1">'TFC devis production - DÉTAIL'!$A$769</definedName>
    <definedName name="labo_de_production">'TFC devis production - SOMMAIRE'!#REF!</definedName>
    <definedName name="labo_film_postprod" localSheetId="1">'TFC devis production - DÉTAIL'!$A$1035</definedName>
    <definedName name="labo_film_postprod">'TFC devis production - SOMMAIRE'!#REF!</definedName>
    <definedName name="machiniste" localSheetId="1">'TFC devis production - DÉTAIL'!$A$713</definedName>
    <definedName name="machiniste">'TFC devis production - SOMMAIRE'!#REF!</definedName>
    <definedName name="maquillage_coiffure" localSheetId="1">'TFC devis production - DÉTAIL'!$A$637</definedName>
    <definedName name="maquillage_coiffure">'TFC devis production - SOMMAIRE'!#REF!</definedName>
    <definedName name="matériel_d_artiste" localSheetId="1">'TFC devis production - DÉTAIL'!$A$570</definedName>
    <definedName name="matériel_d_artiste">'TFC devis production - SOMMAIRE'!#REF!</definedName>
    <definedName name="matériel_de_construction" localSheetId="1">'TFC devis production - DÉTAIL'!$A$558</definedName>
    <definedName name="matériel_de_construction">'TFC devis production - SOMMAIRE'!#REF!</definedName>
    <definedName name="montage" localSheetId="1">'TFC devis production - DÉTAIL'!$A$988</definedName>
    <definedName name="montage">'TFC devis production - SOMMAIRE'!#REF!</definedName>
    <definedName name="musique" localSheetId="1">'TFC devis production - DÉTAIL'!$A$1124</definedName>
    <definedName name="musique">'TFC devis production - SOMMAIRE'!#REF!</definedName>
    <definedName name="postprod_film_son" localSheetId="1">'TFC devis production - DÉTAIL'!$A$1088</definedName>
    <definedName name="postprod_film_son">'TFC devis production - SOMMAIRE'!#REF!</definedName>
    <definedName name="postprod_vidéo_image" localSheetId="1">'TFC devis production - DÉTAIL'!$A$1000</definedName>
    <definedName name="postprod_vidéo_image">'TFC devis production - SOMMAIRE'!#REF!</definedName>
    <definedName name="postprod_vidéo_son" localSheetId="1">'TFC devis production - DÉTAIL'!$A$1035</definedName>
    <definedName name="postprod_vidéo_son">'TFC devis production - SOMMAIRE'!#REF!</definedName>
    <definedName name="_xlnm.Print_Area" localSheetId="1">'TFC devis production - DÉTAIL'!$A$1:$G$1274</definedName>
    <definedName name="_xlnm.Print_Area" localSheetId="0">'TFC devis production - SOMMAIRE'!$A$1:$G$113</definedName>
    <definedName name="_xlnm.Print_Titles" localSheetId="0">'TFC devis production - SOMMAIRE'!$25:$25</definedName>
    <definedName name="producteur" localSheetId="1">'TFC devis production - DÉTAIL'!$A$50</definedName>
    <definedName name="producteur">'TFC devis production - SOMMAIRE'!#REF!</definedName>
    <definedName name="publicité" localSheetId="1">'TFC devis production - DÉTAIL'!$A$1220</definedName>
    <definedName name="publicité">'TFC devis production - SOMMAIRE'!#REF!</definedName>
    <definedName name="réalisation" localSheetId="1">'TFC devis production - DÉTAIL'!$A$68</definedName>
    <definedName name="réalisation">'TFC devis production - SOMMAIRE'!#REF!</definedName>
    <definedName name="rubans_magnétoscopiques" localSheetId="1">'TFC devis production - DÉTAIL'!$A$754</definedName>
    <definedName name="rubans_magnétoscopiques">'TFC devis production - SOMMAIRE'!#REF!</definedName>
    <definedName name="scénario" localSheetId="1">'TFC devis production - DÉTAIL'!$A$12</definedName>
    <definedName name="scénario">'TFC devis production - SOMMAIRE'!#REF!</definedName>
    <definedName name="sommaire" localSheetId="1">'TFC devis production - DÉTAIL'!#REF!</definedName>
    <definedName name="sommaire">'TFC devis production - SOMMAIRE'!#REF!</definedName>
    <definedName name="son" localSheetId="1">'TFC devis production - DÉTAIL'!$A$725</definedName>
    <definedName name="son">'TFC devis production - SOMMAIRE'!#REF!</definedName>
    <definedName name="studio_vidéo" localSheetId="1">'TFC devis production - DÉTAIL'!$A$649</definedName>
    <definedName name="studio_vidéo">'TFC devis production - SOMMAIRE'!#REF!</definedName>
    <definedName name="titres_optiques_archives" localSheetId="1">'TFC devis production - DÉTAIL'!$A$1150</definedName>
    <definedName name="titres_optiques_archives">'TFC devis production - SOMMAIRE'!#REF!</definedName>
    <definedName name="transport" localSheetId="1">'TFC devis production - DÉTAIL'!$A$519</definedName>
    <definedName name="transport">'TFC devis production - SOMMAIRE'!#REF!</definedName>
    <definedName name="unité_mobile_vidéo" localSheetId="1">'TFC devis production - DÉTAIL'!$A$668</definedName>
    <definedName name="unité_mobile_vidéo">'TFC devis production - SOMMAIRE'!#REF!</definedName>
    <definedName name="vedettes_forfaitaires" localSheetId="1">'TFC devis production - DÉTAIL'!$A$83</definedName>
    <definedName name="vedettes_forfaitaires">'TFC devis production - SOMMAIRE'!#REF!</definedName>
    <definedName name="version" localSheetId="1">'TFC devis production - DÉTAIL'!$A$1174</definedName>
    <definedName name="version">'TFC devis production - SOMMAIRE'!#REF!</definedName>
    <definedName name="voyages_séjour" localSheetId="1">'TFC devis production - DÉTAIL'!$A$507</definedName>
    <definedName name="voyages_séjour">'TFC devis production - SOMMAIRE'!#REF!</definedName>
    <definedName name="Z_40963AEF_132B_45AC_BECA_787233ED8A0E_.wvu.PrintArea" localSheetId="1" hidden="1">'TFC devis production - DÉTAIL'!$A$6:$G$1274</definedName>
    <definedName name="Z_40963AEF_132B_45AC_BECA_787233ED8A0E_.wvu.PrintArea" localSheetId="0" hidden="1">'TFC devis production - SOMMAIRE'!$A$25:$D$113</definedName>
  </definedNames>
  <calcPr calcId="191028"/>
  <customWorkbookViews>
    <customWorkbookView name="NEWSOMK - Personal View" guid="{40963AEF-132B-45AC-BECA-787233ED8A0E}" mergeInterval="0" personalView="1" maximized="1" windowWidth="1012" windowHeight="531" activeSheetId="3" showStatus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7" i="8" l="1"/>
  <c r="O107" i="8"/>
  <c r="N107" i="8"/>
  <c r="M107" i="8"/>
  <c r="L107" i="8"/>
  <c r="L109" i="8" s="1"/>
  <c r="K107" i="8"/>
  <c r="K109" i="8" s="1"/>
  <c r="J107" i="8"/>
  <c r="J109" i="8" s="1"/>
  <c r="I107" i="8"/>
  <c r="I109" i="8" s="1"/>
  <c r="H107" i="8"/>
  <c r="H109" i="8" s="1"/>
  <c r="G107" i="8"/>
  <c r="G109" i="8" s="1"/>
  <c r="F107" i="8"/>
  <c r="F109" i="8" s="1"/>
  <c r="E107" i="8"/>
  <c r="E109" i="8" s="1"/>
  <c r="D107" i="8"/>
  <c r="D109" i="8" s="1"/>
  <c r="D111" i="8" s="1"/>
  <c r="C107" i="8"/>
  <c r="P105" i="8"/>
  <c r="P104" i="8"/>
  <c r="P103" i="8"/>
  <c r="P102" i="8"/>
  <c r="P101" i="8"/>
  <c r="P100" i="8"/>
  <c r="P99" i="8"/>
  <c r="P98" i="8"/>
  <c r="P97" i="8"/>
  <c r="O91" i="8"/>
  <c r="O109" i="8" s="1"/>
  <c r="D91" i="8"/>
  <c r="C91" i="8"/>
  <c r="P89" i="8"/>
  <c r="P88" i="8"/>
  <c r="P84" i="8"/>
  <c r="O82" i="8"/>
  <c r="O86" i="8" s="1"/>
  <c r="N82" i="8"/>
  <c r="N86" i="8" s="1"/>
  <c r="M82" i="8"/>
  <c r="M86" i="8" s="1"/>
  <c r="L82" i="8"/>
  <c r="L86" i="8" s="1"/>
  <c r="K82" i="8"/>
  <c r="K86" i="8" s="1"/>
  <c r="J82" i="8"/>
  <c r="J86" i="8" s="1"/>
  <c r="I82" i="8"/>
  <c r="H82" i="8"/>
  <c r="G82" i="8"/>
  <c r="F82" i="8"/>
  <c r="E82" i="8"/>
  <c r="D82" i="8"/>
  <c r="D86" i="8" s="1"/>
  <c r="C82" i="8"/>
  <c r="C86" i="8" s="1"/>
  <c r="P80" i="8"/>
  <c r="P79" i="8"/>
  <c r="P78" i="8"/>
  <c r="O76" i="8"/>
  <c r="D76" i="8"/>
  <c r="C76" i="8"/>
  <c r="O74" i="8"/>
  <c r="N74" i="8"/>
  <c r="N76" i="8" s="1"/>
  <c r="M74" i="8"/>
  <c r="M76" i="8" s="1"/>
  <c r="L74" i="8"/>
  <c r="L76" i="8" s="1"/>
  <c r="K74" i="8"/>
  <c r="K76" i="8" s="1"/>
  <c r="J74" i="8"/>
  <c r="J76" i="8" s="1"/>
  <c r="I74" i="8"/>
  <c r="I76" i="8" s="1"/>
  <c r="I86" i="8" s="1"/>
  <c r="H74" i="8"/>
  <c r="H76" i="8" s="1"/>
  <c r="H86" i="8" s="1"/>
  <c r="G74" i="8"/>
  <c r="G76" i="8" s="1"/>
  <c r="G86" i="8" s="1"/>
  <c r="F74" i="8"/>
  <c r="F76" i="8" s="1"/>
  <c r="E74" i="8"/>
  <c r="E76" i="8" s="1"/>
  <c r="D74" i="8"/>
  <c r="P74" i="8" s="1"/>
  <c r="P76" i="8" s="1"/>
  <c r="C74" i="8"/>
  <c r="P72" i="8"/>
  <c r="P71" i="8"/>
  <c r="P70" i="8"/>
  <c r="P69" i="8"/>
  <c r="P68" i="8"/>
  <c r="P67" i="8"/>
  <c r="P66" i="8"/>
  <c r="P65" i="8"/>
  <c r="P64" i="8"/>
  <c r="P63" i="8"/>
  <c r="O61" i="8"/>
  <c r="N61" i="8"/>
  <c r="M61" i="8"/>
  <c r="L61" i="8"/>
  <c r="L91" i="8" s="1"/>
  <c r="K61" i="8"/>
  <c r="K91" i="8" s="1"/>
  <c r="J61" i="8"/>
  <c r="J91" i="8" s="1"/>
  <c r="I61" i="8"/>
  <c r="I91" i="8" s="1"/>
  <c r="H61" i="8"/>
  <c r="H91" i="8" s="1"/>
  <c r="G61" i="8"/>
  <c r="G91" i="8" s="1"/>
  <c r="F61" i="8"/>
  <c r="F91" i="8" s="1"/>
  <c r="E61" i="8"/>
  <c r="E91" i="8" s="1"/>
  <c r="D61" i="8"/>
  <c r="P61" i="8" s="1"/>
  <c r="C61" i="8"/>
  <c r="P59" i="8"/>
  <c r="P58" i="8"/>
  <c r="P57" i="8"/>
  <c r="P56" i="8"/>
  <c r="P55" i="8"/>
  <c r="P54" i="8"/>
  <c r="P53" i="8"/>
  <c r="P52" i="8"/>
  <c r="P51" i="8"/>
  <c r="P50" i="8"/>
  <c r="P49" i="8"/>
  <c r="P48" i="8"/>
  <c r="P47" i="8"/>
  <c r="P46" i="8"/>
  <c r="P45" i="8"/>
  <c r="P44" i="8"/>
  <c r="P43" i="8"/>
  <c r="P42" i="8"/>
  <c r="P41" i="8"/>
  <c r="P40" i="8"/>
  <c r="P39" i="8"/>
  <c r="P38" i="8"/>
  <c r="P37" i="8"/>
  <c r="P36" i="8"/>
  <c r="P35" i="8"/>
  <c r="P34" i="8"/>
  <c r="P33" i="8"/>
  <c r="P32" i="8"/>
  <c r="P31" i="8"/>
  <c r="P30" i="8"/>
  <c r="P29" i="8"/>
  <c r="P28" i="8"/>
  <c r="P27" i="8"/>
  <c r="P26" i="8"/>
  <c r="P25" i="8"/>
  <c r="P24" i="8"/>
  <c r="P23" i="8"/>
  <c r="P22" i="8"/>
  <c r="P21" i="8"/>
  <c r="P20" i="8"/>
  <c r="P19" i="8"/>
  <c r="P18" i="8"/>
  <c r="O16" i="8"/>
  <c r="N16" i="8"/>
  <c r="N91" i="8" s="1"/>
  <c r="M16" i="8"/>
  <c r="M91" i="8" s="1"/>
  <c r="L16" i="8"/>
  <c r="K16" i="8"/>
  <c r="J16" i="8"/>
  <c r="I16" i="8"/>
  <c r="H16" i="8"/>
  <c r="G16" i="8"/>
  <c r="F16" i="8"/>
  <c r="E16" i="8"/>
  <c r="D16" i="8"/>
  <c r="P16" i="8" s="1"/>
  <c r="C16" i="8"/>
  <c r="P14" i="8"/>
  <c r="P13" i="8"/>
  <c r="P12" i="8"/>
  <c r="P11" i="8"/>
  <c r="P10" i="8"/>
  <c r="P9" i="8"/>
  <c r="C14" i="5"/>
  <c r="E12" i="5" s="1"/>
  <c r="E13" i="5"/>
  <c r="F40" i="4"/>
  <c r="F29" i="4"/>
  <c r="F13" i="4"/>
  <c r="F4" i="3"/>
  <c r="F3" i="3"/>
  <c r="F2" i="3"/>
  <c r="F1" i="3"/>
  <c r="G1264" i="3"/>
  <c r="G1218" i="3"/>
  <c r="G1158" i="3"/>
  <c r="G996" i="3"/>
  <c r="G960" i="3"/>
  <c r="G926" i="3"/>
  <c r="G787" i="3"/>
  <c r="G750" i="3"/>
  <c r="G705" i="3"/>
  <c r="G702" i="3"/>
  <c r="G611" i="3"/>
  <c r="G633" i="3"/>
  <c r="G601" i="3"/>
  <c r="G586" i="3"/>
  <c r="G567" i="3"/>
  <c r="G566" i="3"/>
  <c r="G565" i="3"/>
  <c r="G545" i="3"/>
  <c r="G541" i="3"/>
  <c r="G537" i="3"/>
  <c r="G533" i="3"/>
  <c r="G529" i="3"/>
  <c r="G525" i="3"/>
  <c r="G521" i="3"/>
  <c r="G503" i="3"/>
  <c r="G488" i="3"/>
  <c r="G473" i="3"/>
  <c r="G480" i="3"/>
  <c r="G466" i="3"/>
  <c r="G458" i="3"/>
  <c r="G457" i="3"/>
  <c r="G444" i="3"/>
  <c r="G426" i="3"/>
  <c r="G399" i="3"/>
  <c r="G389" i="3"/>
  <c r="G381" i="3"/>
  <c r="G369" i="3"/>
  <c r="G357" i="3"/>
  <c r="G324" i="3"/>
  <c r="G279" i="3"/>
  <c r="G275" i="3"/>
  <c r="G266" i="3"/>
  <c r="G265" i="3"/>
  <c r="G261" i="3"/>
  <c r="G241" i="3"/>
  <c r="G216" i="3"/>
  <c r="G207" i="3"/>
  <c r="G189" i="3"/>
  <c r="G188" i="3"/>
  <c r="G173" i="3"/>
  <c r="G166" i="3"/>
  <c r="G116" i="3"/>
  <c r="G90" i="3"/>
  <c r="G58" i="3"/>
  <c r="G28" i="3"/>
  <c r="G15" i="3"/>
  <c r="P91" i="8" l="1"/>
  <c r="E86" i="8"/>
  <c r="P86" i="8" s="1"/>
  <c r="M109" i="8"/>
  <c r="F86" i="8"/>
  <c r="N109" i="8"/>
  <c r="E111" i="8"/>
  <c r="F111" i="8" s="1"/>
  <c r="G111" i="8" s="1"/>
  <c r="H111" i="8" s="1"/>
  <c r="I111" i="8" s="1"/>
  <c r="J111" i="8" s="1"/>
  <c r="K111" i="8" s="1"/>
  <c r="L111" i="8" s="1"/>
  <c r="M111" i="8" s="1"/>
  <c r="N111" i="8" s="1"/>
  <c r="O111" i="8" s="1"/>
  <c r="P82" i="8"/>
  <c r="E4" i="5"/>
  <c r="E14" i="5" s="1"/>
  <c r="E5" i="5"/>
  <c r="E6" i="5"/>
  <c r="E7" i="5"/>
  <c r="E8" i="5"/>
  <c r="E9" i="5"/>
  <c r="E10" i="5"/>
  <c r="E11" i="5"/>
  <c r="G805" i="3"/>
  <c r="G1177" i="3" l="1"/>
  <c r="G1163" i="3"/>
  <c r="G1152" i="3"/>
  <c r="G1142" i="3"/>
  <c r="G1127" i="3"/>
  <c r="G1118" i="3"/>
  <c r="G1115" i="3"/>
  <c r="G1112" i="3"/>
  <c r="G1111" i="3"/>
  <c r="G1110" i="3"/>
  <c r="G1109" i="3"/>
  <c r="G1106" i="3"/>
  <c r="G1105" i="3"/>
  <c r="G1104" i="3"/>
  <c r="G1103" i="3"/>
  <c r="G1100" i="3"/>
  <c r="G1094" i="3"/>
  <c r="G1059" i="3"/>
  <c r="G1055" i="3"/>
  <c r="G1052" i="3"/>
  <c r="G1049" i="3"/>
  <c r="G1046" i="3"/>
  <c r="G1043" i="3"/>
  <c r="G1040" i="3"/>
  <c r="G1037" i="3"/>
  <c r="G1025" i="3"/>
  <c r="G1010" i="3"/>
  <c r="G1005" i="3"/>
  <c r="G1002" i="3"/>
  <c r="G779" i="3"/>
  <c r="G737" i="3"/>
  <c r="F743" i="3" s="1"/>
  <c r="G743" i="3" s="1"/>
  <c r="G761" i="3"/>
  <c r="G756" i="3"/>
  <c r="G670" i="3"/>
  <c r="G468" i="3"/>
  <c r="G432" i="3"/>
  <c r="G101" i="3"/>
  <c r="G103" i="3"/>
  <c r="F104" i="3" s="1"/>
  <c r="G104" i="3" s="1"/>
  <c r="G105" i="3"/>
  <c r="F106" i="3" s="1"/>
  <c r="G106" i="3" s="1"/>
  <c r="G107" i="3"/>
  <c r="F108" i="3" s="1"/>
  <c r="G108" i="3" s="1"/>
  <c r="G109" i="3"/>
  <c r="G110" i="3"/>
  <c r="F111" i="3" s="1"/>
  <c r="G111" i="3" s="1"/>
  <c r="G112" i="3"/>
  <c r="G113" i="3"/>
  <c r="F114" i="3" s="1"/>
  <c r="G114" i="3" s="1"/>
  <c r="G115" i="3"/>
  <c r="G117" i="3"/>
  <c r="G119" i="3"/>
  <c r="G120" i="3"/>
  <c r="G121" i="3"/>
  <c r="G122" i="3"/>
  <c r="G123" i="3"/>
  <c r="G125" i="3"/>
  <c r="G126" i="3"/>
  <c r="G131" i="3"/>
  <c r="G132" i="3"/>
  <c r="G133" i="3"/>
  <c r="G134" i="3"/>
  <c r="G135" i="3"/>
  <c r="G136" i="3"/>
  <c r="G137" i="3"/>
  <c r="G138" i="3"/>
  <c r="G139" i="3"/>
  <c r="G140" i="3"/>
  <c r="G142" i="3"/>
  <c r="G143" i="3"/>
  <c r="G148" i="3"/>
  <c r="G149" i="3"/>
  <c r="G150" i="3"/>
  <c r="G151" i="3"/>
  <c r="G152" i="3"/>
  <c r="G153" i="3"/>
  <c r="G154" i="3"/>
  <c r="G155" i="3"/>
  <c r="G156" i="3"/>
  <c r="G157" i="3"/>
  <c r="G158" i="3"/>
  <c r="G159" i="3"/>
  <c r="G160" i="3"/>
  <c r="G161" i="3"/>
  <c r="G162" i="3"/>
  <c r="G163" i="3"/>
  <c r="G164" i="3"/>
  <c r="G165" i="3"/>
  <c r="G167" i="3"/>
  <c r="G168" i="3"/>
  <c r="G169" i="3"/>
  <c r="G170" i="3"/>
  <c r="G171" i="3"/>
  <c r="G172" i="3"/>
  <c r="G175" i="3"/>
  <c r="G176" i="3"/>
  <c r="G181" i="3"/>
  <c r="G182" i="3"/>
  <c r="G183" i="3"/>
  <c r="G184" i="3"/>
  <c r="G185" i="3"/>
  <c r="G186" i="3"/>
  <c r="G187" i="3"/>
  <c r="G191" i="3"/>
  <c r="G192" i="3"/>
  <c r="G197" i="3"/>
  <c r="G198" i="3"/>
  <c r="G199" i="3"/>
  <c r="G200" i="3"/>
  <c r="G201" i="3"/>
  <c r="G202" i="3"/>
  <c r="G203" i="3"/>
  <c r="G204" i="3"/>
  <c r="G205" i="3"/>
  <c r="G206" i="3"/>
  <c r="G209" i="3"/>
  <c r="G210" i="3"/>
  <c r="G215" i="3"/>
  <c r="G217" i="3"/>
  <c r="G218" i="3"/>
  <c r="G219" i="3"/>
  <c r="G220" i="3"/>
  <c r="G221" i="3"/>
  <c r="G223" i="3"/>
  <c r="G224" i="3"/>
  <c r="G229" i="3"/>
  <c r="G230" i="3"/>
  <c r="G231" i="3"/>
  <c r="G232" i="3"/>
  <c r="G234" i="3"/>
  <c r="G235" i="3"/>
  <c r="G240" i="3"/>
  <c r="G242" i="3"/>
  <c r="G244" i="3"/>
  <c r="G245" i="3"/>
  <c r="G250" i="3"/>
  <c r="G251" i="3"/>
  <c r="G253" i="3"/>
  <c r="G254" i="3"/>
  <c r="G259" i="3"/>
  <c r="G260" i="3"/>
  <c r="G262" i="3"/>
  <c r="G263" i="3"/>
  <c r="G264" i="3"/>
  <c r="G268" i="3"/>
  <c r="G269" i="3"/>
  <c r="G274" i="3"/>
  <c r="G276" i="3"/>
  <c r="G277" i="3"/>
  <c r="G278" i="3"/>
  <c r="G280" i="3"/>
  <c r="G281" i="3"/>
  <c r="G282" i="3"/>
  <c r="G283" i="3"/>
  <c r="G285" i="3"/>
  <c r="G286" i="3"/>
  <c r="G291" i="3"/>
  <c r="G292" i="3"/>
  <c r="G293" i="3"/>
  <c r="G294" i="3"/>
  <c r="G295" i="3"/>
  <c r="G296" i="3"/>
  <c r="G297" i="3"/>
  <c r="G298" i="3"/>
  <c r="G299" i="3"/>
  <c r="G300" i="3"/>
  <c r="G301" i="3"/>
  <c r="G302" i="3"/>
  <c r="G303" i="3"/>
  <c r="G304" i="3"/>
  <c r="G305" i="3"/>
  <c r="G306" i="3"/>
  <c r="G307" i="3"/>
  <c r="G308" i="3"/>
  <c r="G309" i="3"/>
  <c r="G310" i="3"/>
  <c r="G312" i="3"/>
  <c r="G313" i="3"/>
  <c r="G318" i="3"/>
  <c r="G319" i="3"/>
  <c r="G320" i="3"/>
  <c r="G321" i="3"/>
  <c r="G322" i="3"/>
  <c r="G323" i="3"/>
  <c r="G325" i="3"/>
  <c r="G326" i="3"/>
  <c r="G327" i="3"/>
  <c r="G328" i="3"/>
  <c r="G329" i="3"/>
  <c r="G331" i="3"/>
  <c r="G332" i="3"/>
  <c r="G337" i="3"/>
  <c r="G338" i="3"/>
  <c r="G339" i="3"/>
  <c r="G340" i="3"/>
  <c r="G341" i="3"/>
  <c r="G342" i="3"/>
  <c r="G344" i="3"/>
  <c r="G345" i="3"/>
  <c r="G350" i="3"/>
  <c r="G351" i="3"/>
  <c r="G352" i="3"/>
  <c r="G353" i="3"/>
  <c r="G354" i="3"/>
  <c r="G355" i="3"/>
  <c r="G356" i="3"/>
  <c r="G359" i="3"/>
  <c r="G360" i="3"/>
  <c r="G365" i="3"/>
  <c r="G366" i="3"/>
  <c r="G367" i="3"/>
  <c r="G368" i="3"/>
  <c r="G371" i="3"/>
  <c r="G372" i="3"/>
  <c r="G377" i="3"/>
  <c r="G378" i="3"/>
  <c r="G379" i="3"/>
  <c r="G380" i="3"/>
  <c r="G383" i="3"/>
  <c r="G384" i="3"/>
  <c r="G407" i="3"/>
  <c r="G412" i="3"/>
  <c r="G413" i="3"/>
  <c r="G414" i="3"/>
  <c r="G415" i="3"/>
  <c r="G416" i="3"/>
  <c r="G417" i="3"/>
  <c r="G418" i="3"/>
  <c r="G419" i="3"/>
  <c r="G420" i="3"/>
  <c r="G421" i="3"/>
  <c r="G422" i="3"/>
  <c r="G423" i="3"/>
  <c r="G424" i="3"/>
  <c r="G425" i="3"/>
  <c r="G427" i="3"/>
  <c r="G435" i="3"/>
  <c r="G436" i="3"/>
  <c r="G437" i="3"/>
  <c r="G438" i="3"/>
  <c r="G439" i="3"/>
  <c r="G440" i="3"/>
  <c r="G441" i="3"/>
  <c r="G442" i="3"/>
  <c r="G443" i="3"/>
  <c r="G445" i="3"/>
  <c r="G450" i="3"/>
  <c r="G451" i="3"/>
  <c r="G452" i="3"/>
  <c r="G453" i="3"/>
  <c r="G454" i="3"/>
  <c r="G455" i="3"/>
  <c r="G456" i="3"/>
  <c r="G459" i="3"/>
  <c r="G464" i="3"/>
  <c r="G465" i="3"/>
  <c r="G467" i="3"/>
  <c r="G474" i="3"/>
  <c r="G475" i="3"/>
  <c r="G476" i="3"/>
  <c r="G477" i="3"/>
  <c r="G478" i="3"/>
  <c r="G479" i="3"/>
  <c r="G481" i="3"/>
  <c r="G486" i="3"/>
  <c r="G487" i="3"/>
  <c r="G492" i="3"/>
  <c r="G493" i="3"/>
  <c r="G494" i="3"/>
  <c r="G495" i="3"/>
  <c r="G496" i="3"/>
  <c r="G497" i="3"/>
  <c r="G498" i="3"/>
  <c r="G499" i="3"/>
  <c r="G500" i="3"/>
  <c r="G501" i="3"/>
  <c r="G502" i="3"/>
  <c r="G504" i="3"/>
  <c r="G509" i="3"/>
  <c r="G510" i="3"/>
  <c r="G511" i="3"/>
  <c r="G512" i="3"/>
  <c r="G513" i="3"/>
  <c r="G514" i="3"/>
  <c r="G515" i="3"/>
  <c r="G516" i="3"/>
  <c r="G548" i="3"/>
  <c r="G549" i="3"/>
  <c r="G550" i="3"/>
  <c r="G551" i="3"/>
  <c r="G552" i="3"/>
  <c r="G553" i="3"/>
  <c r="G554" i="3"/>
  <c r="G555" i="3"/>
  <c r="G560" i="3"/>
  <c r="G561" i="3"/>
  <c r="G562" i="3"/>
  <c r="G563" i="3"/>
  <c r="G564" i="3"/>
  <c r="G572" i="3"/>
  <c r="G573" i="3"/>
  <c r="G574" i="3"/>
  <c r="G575" i="3"/>
  <c r="G576" i="3"/>
  <c r="G577" i="3"/>
  <c r="G582" i="3"/>
  <c r="G583" i="3"/>
  <c r="G584" i="3"/>
  <c r="G585" i="3"/>
  <c r="G587" i="3"/>
  <c r="G592" i="3"/>
  <c r="G593" i="3"/>
  <c r="G594" i="3"/>
  <c r="G595" i="3"/>
  <c r="G596" i="3"/>
  <c r="G597" i="3"/>
  <c r="G598" i="3"/>
  <c r="G599" i="3"/>
  <c r="G600" i="3"/>
  <c r="G602" i="3"/>
  <c r="G607" i="3"/>
  <c r="G608" i="3"/>
  <c r="G609" i="3"/>
  <c r="G610" i="3"/>
  <c r="G612" i="3"/>
  <c r="G617" i="3"/>
  <c r="G618" i="3"/>
  <c r="G619" i="3"/>
  <c r="G620" i="3"/>
  <c r="G621" i="3"/>
  <c r="G622" i="3"/>
  <c r="G623" i="3"/>
  <c r="G628" i="3"/>
  <c r="G629" i="3"/>
  <c r="G630" i="3"/>
  <c r="G631" i="3"/>
  <c r="G632" i="3"/>
  <c r="G634" i="3"/>
  <c r="G639" i="3"/>
  <c r="G640" i="3"/>
  <c r="G641" i="3"/>
  <c r="G642" i="3"/>
  <c r="G643" i="3"/>
  <c r="G644" i="3"/>
  <c r="G645" i="3"/>
  <c r="G646" i="3"/>
  <c r="G651" i="3"/>
  <c r="G652" i="3"/>
  <c r="G653" i="3"/>
  <c r="G654" i="3"/>
  <c r="G655" i="3"/>
  <c r="G656" i="3"/>
  <c r="G657" i="3"/>
  <c r="G658" i="3"/>
  <c r="G659" i="3"/>
  <c r="G660" i="3"/>
  <c r="G661" i="3"/>
  <c r="G662" i="3"/>
  <c r="G663" i="3"/>
  <c r="G664" i="3"/>
  <c r="G665" i="3"/>
  <c r="G673" i="3"/>
  <c r="G674" i="3"/>
  <c r="G675" i="3"/>
  <c r="G676" i="3"/>
  <c r="G677" i="3"/>
  <c r="G678" i="3"/>
  <c r="G679" i="3"/>
  <c r="G680" i="3"/>
  <c r="G685" i="3"/>
  <c r="G686" i="3"/>
  <c r="G687" i="3"/>
  <c r="G688" i="3"/>
  <c r="G689" i="3"/>
  <c r="G690" i="3"/>
  <c r="G691" i="3"/>
  <c r="G692" i="3"/>
  <c r="G693" i="3"/>
  <c r="G694" i="3"/>
  <c r="G699" i="3"/>
  <c r="G700" i="3"/>
  <c r="G701" i="3"/>
  <c r="G708" i="3"/>
  <c r="G709" i="3"/>
  <c r="G710" i="3"/>
  <c r="G715" i="3"/>
  <c r="G716" i="3"/>
  <c r="G717" i="3"/>
  <c r="G718" i="3"/>
  <c r="G719" i="3"/>
  <c r="G720" i="3"/>
  <c r="G721" i="3"/>
  <c r="G722" i="3"/>
  <c r="G727" i="3"/>
  <c r="G728" i="3"/>
  <c r="G729" i="3"/>
  <c r="G730" i="3"/>
  <c r="G731" i="3"/>
  <c r="G732" i="3"/>
  <c r="G744" i="3"/>
  <c r="G745" i="3"/>
  <c r="G746" i="3"/>
  <c r="G747" i="3"/>
  <c r="G748" i="3"/>
  <c r="G749" i="3"/>
  <c r="G751" i="3"/>
  <c r="G764" i="3"/>
  <c r="G765" i="3"/>
  <c r="G766" i="3"/>
  <c r="G771" i="3"/>
  <c r="G772" i="3"/>
  <c r="G773" i="3"/>
  <c r="G774" i="3"/>
  <c r="G775" i="3"/>
  <c r="G776" i="3"/>
  <c r="G777" i="3"/>
  <c r="G778" i="3"/>
  <c r="G782" i="3"/>
  <c r="G783" i="3"/>
  <c r="G784" i="3"/>
  <c r="G785" i="3"/>
  <c r="G786" i="3"/>
  <c r="G788" i="3"/>
  <c r="G793" i="3"/>
  <c r="G794" i="3"/>
  <c r="G795" i="3"/>
  <c r="G796" i="3"/>
  <c r="G797" i="3"/>
  <c r="G799" i="3"/>
  <c r="G804" i="3"/>
  <c r="G806" i="3"/>
  <c r="G807" i="3"/>
  <c r="G808" i="3"/>
  <c r="G809" i="3"/>
  <c r="G810" i="3"/>
  <c r="G811" i="3"/>
  <c r="G812" i="3"/>
  <c r="G813" i="3"/>
  <c r="G814" i="3"/>
  <c r="G815" i="3"/>
  <c r="G816" i="3"/>
  <c r="G817" i="3"/>
  <c r="G819" i="3"/>
  <c r="G824" i="3"/>
  <c r="G825" i="3"/>
  <c r="G826" i="3"/>
  <c r="G827" i="3"/>
  <c r="G828" i="3"/>
  <c r="G829" i="3"/>
  <c r="G830" i="3"/>
  <c r="G831" i="3"/>
  <c r="G832" i="3"/>
  <c r="G833" i="3"/>
  <c r="G834" i="3"/>
  <c r="G835" i="3"/>
  <c r="G836" i="3"/>
  <c r="G837" i="3"/>
  <c r="G838" i="3"/>
  <c r="G839" i="3"/>
  <c r="G841" i="3"/>
  <c r="G846" i="3"/>
  <c r="G847" i="3"/>
  <c r="G848" i="3"/>
  <c r="G849" i="3"/>
  <c r="G850" i="3"/>
  <c r="G851" i="3"/>
  <c r="G852" i="3"/>
  <c r="G853" i="3"/>
  <c r="G854" i="3"/>
  <c r="G855" i="3"/>
  <c r="G856" i="3"/>
  <c r="G857" i="3"/>
  <c r="G858" i="3"/>
  <c r="G859" i="3"/>
  <c r="G860" i="3"/>
  <c r="G861" i="3"/>
  <c r="G862" i="3"/>
  <c r="G863" i="3"/>
  <c r="G864" i="3"/>
  <c r="G865" i="3"/>
  <c r="G866" i="3"/>
  <c r="G867" i="3"/>
  <c r="G868" i="3"/>
  <c r="G870" i="3"/>
  <c r="G875" i="3"/>
  <c r="G876" i="3"/>
  <c r="G877" i="3"/>
  <c r="G878" i="3"/>
  <c r="G879" i="3"/>
  <c r="G880" i="3"/>
  <c r="G881" i="3"/>
  <c r="G882" i="3"/>
  <c r="G883" i="3"/>
  <c r="G884" i="3"/>
  <c r="G885" i="3"/>
  <c r="G886" i="3"/>
  <c r="G887" i="3"/>
  <c r="G888" i="3"/>
  <c r="G889" i="3"/>
  <c r="G890" i="3"/>
  <c r="G891" i="3"/>
  <c r="G892" i="3"/>
  <c r="G893" i="3"/>
  <c r="G894" i="3"/>
  <c r="G895" i="3"/>
  <c r="G896" i="3"/>
  <c r="G897" i="3"/>
  <c r="G898" i="3"/>
  <c r="G899" i="3"/>
  <c r="G900" i="3"/>
  <c r="G901" i="3"/>
  <c r="G902" i="3"/>
  <c r="G903" i="3"/>
  <c r="G904" i="3"/>
  <c r="G906" i="3"/>
  <c r="G911" i="3"/>
  <c r="G912" i="3"/>
  <c r="G913" i="3"/>
  <c r="G914" i="3"/>
  <c r="G915" i="3"/>
  <c r="G916" i="3"/>
  <c r="G917" i="3"/>
  <c r="G918" i="3"/>
  <c r="G919" i="3"/>
  <c r="G921" i="3"/>
  <c r="G936" i="3"/>
  <c r="G941" i="3"/>
  <c r="G942" i="3"/>
  <c r="G943" i="3"/>
  <c r="G944" i="3"/>
  <c r="G945" i="3"/>
  <c r="G946" i="3"/>
  <c r="G947" i="3"/>
  <c r="G948" i="3"/>
  <c r="G949" i="3"/>
  <c r="G950" i="3"/>
  <c r="G951" i="3"/>
  <c r="G952" i="3"/>
  <c r="G953" i="3"/>
  <c r="G954" i="3"/>
  <c r="G955" i="3"/>
  <c r="G956" i="3"/>
  <c r="G957" i="3"/>
  <c r="G958" i="3"/>
  <c r="G959" i="3"/>
  <c r="G961" i="3"/>
  <c r="G966" i="3"/>
  <c r="G967" i="3"/>
  <c r="G968" i="3"/>
  <c r="G969" i="3"/>
  <c r="G970" i="3"/>
  <c r="G971" i="3"/>
  <c r="G972" i="3"/>
  <c r="G973" i="3"/>
  <c r="G974" i="3"/>
  <c r="G975" i="3"/>
  <c r="G976" i="3"/>
  <c r="G977" i="3"/>
  <c r="G978" i="3"/>
  <c r="G979" i="3"/>
  <c r="G980" i="3"/>
  <c r="G981" i="3"/>
  <c r="G982" i="3"/>
  <c r="G984" i="3"/>
  <c r="G985" i="3"/>
  <c r="G990" i="3"/>
  <c r="G991" i="3"/>
  <c r="G992" i="3"/>
  <c r="G993" i="3"/>
  <c r="G994" i="3"/>
  <c r="G995" i="3"/>
  <c r="G997" i="3"/>
  <c r="G1009" i="3"/>
  <c r="G1014" i="3"/>
  <c r="G1015" i="3"/>
  <c r="G1016" i="3"/>
  <c r="G1017" i="3"/>
  <c r="G1018" i="3"/>
  <c r="G1019" i="3"/>
  <c r="G1020" i="3"/>
  <c r="G1021" i="3"/>
  <c r="G1022" i="3"/>
  <c r="G1023" i="3"/>
  <c r="G1024" i="3"/>
  <c r="G1029" i="3"/>
  <c r="G1030" i="3"/>
  <c r="G1031" i="3"/>
  <c r="G1032" i="3"/>
  <c r="G1062" i="3"/>
  <c r="G1063" i="3"/>
  <c r="G1068" i="3"/>
  <c r="G1069" i="3"/>
  <c r="G1070" i="3"/>
  <c r="G1071" i="3"/>
  <c r="G1072" i="3"/>
  <c r="G1073" i="3"/>
  <c r="G1074" i="3"/>
  <c r="G1075" i="3"/>
  <c r="G1076" i="3"/>
  <c r="G1077" i="3"/>
  <c r="G1078" i="3"/>
  <c r="G1079" i="3"/>
  <c r="G1080" i="3"/>
  <c r="G1081" i="3"/>
  <c r="G1082" i="3"/>
  <c r="G1083" i="3"/>
  <c r="G1084" i="3"/>
  <c r="G1085" i="3"/>
  <c r="G1090" i="3"/>
  <c r="G1091" i="3"/>
  <c r="G1092" i="3"/>
  <c r="G1093" i="3"/>
  <c r="G1097" i="3"/>
  <c r="G1098" i="3"/>
  <c r="G1099" i="3"/>
  <c r="G1121" i="3"/>
  <c r="G1126" i="3"/>
  <c r="G1132" i="3"/>
  <c r="G1133" i="3"/>
  <c r="G1134" i="3"/>
  <c r="G1135" i="3"/>
  <c r="G1136" i="3"/>
  <c r="G1137" i="3"/>
  <c r="G1138" i="3"/>
  <c r="G1139" i="3"/>
  <c r="G1140" i="3"/>
  <c r="G1141" i="3"/>
  <c r="G1145" i="3"/>
  <c r="G1147" i="3"/>
  <c r="G1157" i="3"/>
  <c r="F1170" i="3"/>
  <c r="G1170" i="3" s="1"/>
  <c r="G1171" i="3"/>
  <c r="G1176" i="3"/>
  <c r="G1181" i="3"/>
  <c r="G1182" i="3"/>
  <c r="G1183" i="3"/>
  <c r="G1184" i="3"/>
  <c r="G1185" i="3"/>
  <c r="G1186" i="3"/>
  <c r="G1187" i="3"/>
  <c r="G1188" i="3"/>
  <c r="G1189" i="3"/>
  <c r="G1190" i="3"/>
  <c r="G1191" i="3"/>
  <c r="G95" i="2"/>
  <c r="E1268" i="3"/>
  <c r="G1241" i="3"/>
  <c r="G1253" i="3" s="1"/>
  <c r="G100" i="2" s="1"/>
  <c r="G1222" i="3"/>
  <c r="G1227" i="3"/>
  <c r="G1223" i="3"/>
  <c r="G1224" i="3"/>
  <c r="G1225" i="3"/>
  <c r="G1226" i="3"/>
  <c r="G1228" i="3"/>
  <c r="G1229" i="3"/>
  <c r="G1230" i="3"/>
  <c r="G1231" i="3"/>
  <c r="G1232" i="3"/>
  <c r="G1233" i="3"/>
  <c r="G1234" i="3"/>
  <c r="G1236" i="3"/>
  <c r="G85" i="3"/>
  <c r="G87" i="3"/>
  <c r="F88" i="3" s="1"/>
  <c r="G88" i="3" s="1"/>
  <c r="G79" i="3"/>
  <c r="G53" i="3"/>
  <c r="G54" i="3"/>
  <c r="G56" i="3"/>
  <c r="G57" i="3"/>
  <c r="G59" i="3"/>
  <c r="G52" i="3"/>
  <c r="G55" i="3"/>
  <c r="G60" i="3"/>
  <c r="G61" i="3"/>
  <c r="G62" i="3"/>
  <c r="G64" i="3"/>
  <c r="G65" i="3"/>
  <c r="G70" i="3"/>
  <c r="G71" i="3"/>
  <c r="G46" i="3"/>
  <c r="G48" i="3" s="1"/>
  <c r="G28" i="2" s="1"/>
  <c r="G14" i="3"/>
  <c r="G16" i="3"/>
  <c r="G17" i="3"/>
  <c r="G18" i="3"/>
  <c r="G23" i="3"/>
  <c r="G22" i="3"/>
  <c r="G19" i="3"/>
  <c r="G101" i="2"/>
  <c r="G1269" i="3"/>
  <c r="G104" i="2" s="1"/>
  <c r="G1274" i="3"/>
  <c r="G105" i="2" s="1"/>
  <c r="G10" i="3"/>
  <c r="G26" i="2" s="1"/>
  <c r="G96" i="3"/>
  <c r="G95" i="3"/>
  <c r="G93" i="3"/>
  <c r="G92" i="3"/>
  <c r="G91" i="3"/>
  <c r="G89" i="3"/>
  <c r="G80" i="3"/>
  <c r="G78" i="3"/>
  <c r="G76" i="3"/>
  <c r="G75" i="3"/>
  <c r="G74" i="3"/>
  <c r="G73" i="3"/>
  <c r="G72" i="3"/>
  <c r="G29" i="3"/>
  <c r="G26" i="3"/>
  <c r="G25" i="3"/>
  <c r="G24" i="3"/>
  <c r="G21" i="3"/>
  <c r="G20" i="3"/>
  <c r="B3" i="3"/>
  <c r="B2" i="3"/>
  <c r="B1" i="3"/>
  <c r="G752" i="3" l="1"/>
  <c r="G711" i="3"/>
  <c r="G70" i="2" s="1"/>
  <c r="G568" i="3"/>
  <c r="G59" i="2" s="1"/>
  <c r="G556" i="3"/>
  <c r="G58" i="2" s="1"/>
  <c r="F382" i="3"/>
  <c r="G482" i="3"/>
  <c r="G55" i="2" s="1"/>
  <c r="F243" i="3"/>
  <c r="G243" i="3" s="1"/>
  <c r="G246" i="3" s="1"/>
  <c r="G41" i="2" s="1"/>
  <c r="F370" i="3"/>
  <c r="G370" i="3" s="1"/>
  <c r="G373" i="3" s="1"/>
  <c r="G49" i="2" s="1"/>
  <c r="G428" i="3"/>
  <c r="G52" i="2" s="1"/>
  <c r="F358" i="3"/>
  <c r="G358" i="3" s="1"/>
  <c r="G361" i="3" s="1"/>
  <c r="G48" i="2" s="1"/>
  <c r="F330" i="3"/>
  <c r="G330" i="3" s="1"/>
  <c r="G333" i="3" s="1"/>
  <c r="G46" i="2" s="1"/>
  <c r="F284" i="3"/>
  <c r="G284" i="3" s="1"/>
  <c r="F267" i="3"/>
  <c r="G267" i="3" s="1"/>
  <c r="F208" i="3"/>
  <c r="G208" i="3" s="1"/>
  <c r="G211" i="3" s="1"/>
  <c r="G38" i="2" s="1"/>
  <c r="F222" i="3"/>
  <c r="G222" i="3" s="1"/>
  <c r="G225" i="3" s="1"/>
  <c r="G39" i="2" s="1"/>
  <c r="F190" i="3"/>
  <c r="G190" i="3" s="1"/>
  <c r="F141" i="3"/>
  <c r="G141" i="3" s="1"/>
  <c r="G144" i="3" s="1"/>
  <c r="G35" i="2" s="1"/>
  <c r="F174" i="3"/>
  <c r="G174" i="3" s="1"/>
  <c r="G177" i="3" s="1"/>
  <c r="G36" i="2" s="1"/>
  <c r="F102" i="3"/>
  <c r="G102" i="3" s="1"/>
  <c r="F118" i="3"/>
  <c r="G118" i="3" s="1"/>
  <c r="F86" i="3"/>
  <c r="G86" i="3" s="1"/>
  <c r="F94" i="3" s="1"/>
  <c r="G94" i="3" s="1"/>
  <c r="F63" i="3"/>
  <c r="G63" i="3" s="1"/>
  <c r="F27" i="3"/>
  <c r="G27" i="3" s="1"/>
  <c r="G603" i="3"/>
  <c r="G62" i="2" s="1"/>
  <c r="F1235" i="3"/>
  <c r="G1235" i="3" s="1"/>
  <c r="G1237" i="3" s="1"/>
  <c r="G99" i="2" s="1"/>
  <c r="G102" i="2" s="1"/>
  <c r="G613" i="3"/>
  <c r="G63" i="2" s="1"/>
  <c r="F233" i="3"/>
  <c r="G233" i="3" s="1"/>
  <c r="G236" i="3" s="1"/>
  <c r="G40" i="2" s="1"/>
  <c r="G937" i="3"/>
  <c r="G82" i="2" s="1"/>
  <c r="G517" i="3"/>
  <c r="G57" i="2" s="1"/>
  <c r="G624" i="3"/>
  <c r="G64" i="2" s="1"/>
  <c r="G408" i="3"/>
  <c r="G51" i="2" s="1"/>
  <c r="F343" i="3"/>
  <c r="G343" i="3" s="1"/>
  <c r="G346" i="3" s="1"/>
  <c r="G47" i="2" s="1"/>
  <c r="F798" i="3"/>
  <c r="G798" i="3" s="1"/>
  <c r="G800" i="3" s="1"/>
  <c r="G76" i="2" s="1"/>
  <c r="G767" i="3"/>
  <c r="G74" i="2" s="1"/>
  <c r="G635" i="3"/>
  <c r="G65" i="2" s="1"/>
  <c r="G505" i="3"/>
  <c r="G56" i="2" s="1"/>
  <c r="G1064" i="3"/>
  <c r="G89" i="2" s="1"/>
  <c r="G1172" i="3"/>
  <c r="G93" i="2" s="1"/>
  <c r="F983" i="3"/>
  <c r="G983" i="3" s="1"/>
  <c r="G986" i="3" s="1"/>
  <c r="G86" i="2" s="1"/>
  <c r="G73" i="2"/>
  <c r="G733" i="3"/>
  <c r="G72" i="2" s="1"/>
  <c r="G723" i="3"/>
  <c r="G71" i="2" s="1"/>
  <c r="G666" i="3"/>
  <c r="G67" i="2" s="1"/>
  <c r="G446" i="3"/>
  <c r="G53" i="2" s="1"/>
  <c r="G460" i="3"/>
  <c r="G54" i="2" s="1"/>
  <c r="F920" i="3"/>
  <c r="G920" i="3" s="1"/>
  <c r="G922" i="3" s="1"/>
  <c r="G81" i="2" s="1"/>
  <c r="F869" i="3"/>
  <c r="G869" i="3" s="1"/>
  <c r="G871" i="3" s="1"/>
  <c r="G79" i="2" s="1"/>
  <c r="F840" i="3"/>
  <c r="G840" i="3" s="1"/>
  <c r="G842" i="3" s="1"/>
  <c r="G78" i="2" s="1"/>
  <c r="G681" i="3"/>
  <c r="G68" i="2" s="1"/>
  <c r="F818" i="3"/>
  <c r="G818" i="3" s="1"/>
  <c r="G820" i="3" s="1"/>
  <c r="G77" i="2" s="1"/>
  <c r="G1033" i="3"/>
  <c r="G88" i="2" s="1"/>
  <c r="G1192" i="3"/>
  <c r="G94" i="2" s="1"/>
  <c r="G1122" i="3"/>
  <c r="G91" i="2" s="1"/>
  <c r="G1086" i="3"/>
  <c r="G90" i="2" s="1"/>
  <c r="G578" i="3"/>
  <c r="G60" i="2" s="1"/>
  <c r="G789" i="3"/>
  <c r="G75" i="2" s="1"/>
  <c r="G695" i="3"/>
  <c r="G69" i="2" s="1"/>
  <c r="F77" i="3"/>
  <c r="G77" i="3" s="1"/>
  <c r="G81" i="3" s="1"/>
  <c r="G30" i="2" s="1"/>
  <c r="G998" i="3"/>
  <c r="G87" i="2" s="1"/>
  <c r="G962" i="3"/>
  <c r="G83" i="2" s="1"/>
  <c r="G647" i="3"/>
  <c r="G66" i="2" s="1"/>
  <c r="G588" i="3"/>
  <c r="G61" i="2" s="1"/>
  <c r="F311" i="3"/>
  <c r="G311" i="3" s="1"/>
  <c r="G314" i="3" s="1"/>
  <c r="G45" i="2" s="1"/>
  <c r="F252" i="3"/>
  <c r="G252" i="3" s="1"/>
  <c r="F905" i="3"/>
  <c r="G905" i="3" s="1"/>
  <c r="G907" i="3" s="1"/>
  <c r="G80" i="2" s="1"/>
  <c r="F1146" i="3"/>
  <c r="G1146" i="3" s="1"/>
  <c r="G1148" i="3" s="1"/>
  <c r="G92" i="2" s="1"/>
  <c r="G382" i="3"/>
  <c r="G385" i="3" s="1"/>
  <c r="G50" i="2" s="1"/>
  <c r="G287" i="3" l="1"/>
  <c r="G44" i="2" s="1"/>
  <c r="G270" i="3"/>
  <c r="G43" i="2" s="1"/>
  <c r="G255" i="3"/>
  <c r="G42" i="2" s="1"/>
  <c r="G193" i="3"/>
  <c r="G37" i="2" s="1"/>
  <c r="F124" i="3"/>
  <c r="G124" i="3" s="1"/>
  <c r="G97" i="3"/>
  <c r="G31" i="2" s="1"/>
  <c r="G66" i="3"/>
  <c r="G29" i="2" s="1"/>
  <c r="G30" i="3"/>
  <c r="G27" i="2" s="1"/>
  <c r="G96" i="2"/>
  <c r="G127" i="3" l="1"/>
  <c r="G34" i="2" s="1"/>
  <c r="G84" i="2" s="1"/>
  <c r="G97" i="2" s="1"/>
  <c r="G32" i="2"/>
  <c r="G103" i="2" l="1"/>
  <c r="G106" i="2"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<sst xmlns="http://schemas.openxmlformats.org/spreadsheetml/2006/main" count="3528" uniqueCount="1868">
  <si>
    <t>Préliminaire ou final :</t>
  </si>
  <si>
    <t>Date du devis :</t>
  </si>
  <si>
    <t>Taux de change (si app.) :</t>
  </si>
  <si>
    <t>Titre :</t>
  </si>
  <si>
    <t>Titre de la série :</t>
  </si>
  <si>
    <t>Société de production :</t>
  </si>
  <si>
    <t>Adresse :</t>
  </si>
  <si>
    <t>Courriel :</t>
  </si>
  <si>
    <t>Téléphone:</t>
  </si>
  <si>
    <t>Producteur(s) exécutif(s) :</t>
  </si>
  <si>
    <t>Média/Format :</t>
  </si>
  <si>
    <t>Producteur(s) :</t>
  </si>
  <si>
    <t>Durée :</t>
  </si>
  <si>
    <t>Réalisateur(s):</t>
  </si>
  <si>
    <t>Emplacement/Studio :</t>
  </si>
  <si>
    <t>Scénariste(s) :</t>
  </si>
  <si>
    <t>Période préprod. :</t>
  </si>
  <si>
    <t>Directeur de production :</t>
  </si>
  <si>
    <t>Période tournage :</t>
  </si>
  <si>
    <t>Comptable de production :</t>
  </si>
  <si>
    <t>Période postprod. :</t>
  </si>
  <si>
    <t>Syndicat(s):</t>
  </si>
  <si>
    <t>Livraison :</t>
  </si>
  <si>
    <t>Budget préparé par :</t>
  </si>
  <si>
    <t>Date du scénario :</t>
  </si>
  <si>
    <t>Budget préparé en date du :</t>
  </si>
  <si>
    <t xml:space="preserve">Num. de version : </t>
  </si>
  <si>
    <t>Budget</t>
  </si>
  <si>
    <t>approuvé par :</t>
  </si>
  <si>
    <t>Nom</t>
  </si>
  <si>
    <t>Signature</t>
  </si>
  <si>
    <t>Date</t>
  </si>
  <si>
    <t>Compte</t>
  </si>
  <si>
    <t>Catégorie</t>
  </si>
  <si>
    <t>Page</t>
  </si>
  <si>
    <t>Total</t>
  </si>
  <si>
    <t>Droits d'auteur/acquisitions</t>
  </si>
  <si>
    <t>Scénario</t>
  </si>
  <si>
    <t>Frais de développement</t>
  </si>
  <si>
    <t>Producteur(s)</t>
  </si>
  <si>
    <t>Réalisateur(s)</t>
  </si>
  <si>
    <t>Vedettes</t>
  </si>
  <si>
    <t>TOTAL « A » - AU-DESSUS DE LA LIGNE</t>
  </si>
  <si>
    <t>« B » - PRODUCTION</t>
  </si>
  <si>
    <t>Comédiens</t>
  </si>
  <si>
    <t>Figuration</t>
  </si>
  <si>
    <t>Équipe de production</t>
  </si>
  <si>
    <t>Équipe conception artistique</t>
  </si>
  <si>
    <t>Équipe construction</t>
  </si>
  <si>
    <t>Équipe décors</t>
  </si>
  <si>
    <t>Équipe accessoires</t>
  </si>
  <si>
    <t>Équipe effets spéciaux</t>
  </si>
  <si>
    <t>Équipe responsable des animaux</t>
  </si>
  <si>
    <t>Équipe costumes</t>
  </si>
  <si>
    <t>Équipe maquillage/coiffure</t>
  </si>
  <si>
    <t>Équipe technique vidéo</t>
  </si>
  <si>
    <t>Équipe caméra</t>
  </si>
  <si>
    <t>Équipe électrique</t>
  </si>
  <si>
    <t>Équipe machiniste</t>
  </si>
  <si>
    <t>Équipe son</t>
  </si>
  <si>
    <t>Équipe transport</t>
  </si>
  <si>
    <t>Avantages sociaux</t>
  </si>
  <si>
    <t>Frais de bureau de production</t>
  </si>
  <si>
    <t>Frais de studio</t>
  </si>
  <si>
    <t>Frais de bureau - lieux de tournage</t>
  </si>
  <si>
    <t>Frais lieux de tournage</t>
  </si>
  <si>
    <t>Frais de régie</t>
  </si>
  <si>
    <t>Voyages/séjour</t>
  </si>
  <si>
    <t>Transport</t>
  </si>
  <si>
    <t>Matériel de construction</t>
  </si>
  <si>
    <t>Matériel d'artiste</t>
  </si>
  <si>
    <t>Décors</t>
  </si>
  <si>
    <t>Accessoires</t>
  </si>
  <si>
    <t>Effets spéciaux</t>
  </si>
  <si>
    <t>Animaux</t>
  </si>
  <si>
    <t>Costumes</t>
  </si>
  <si>
    <t>Maquillage/coiffure</t>
  </si>
  <si>
    <t>Studio vidéo</t>
  </si>
  <si>
    <t>Unité mobile vidéo</t>
  </si>
  <si>
    <t>Équipement caméra</t>
  </si>
  <si>
    <t>Équipement électrique</t>
  </si>
  <si>
    <t>Équipement machinistes</t>
  </si>
  <si>
    <t>Équipement son</t>
  </si>
  <si>
    <t>Deuxième équipe</t>
  </si>
  <si>
    <t>Rubans magnétoscopiques</t>
  </si>
  <si>
    <t>Laboratoire de production</t>
  </si>
  <si>
    <t>Enregistrement des voix - animation</t>
  </si>
  <si>
    <t>Équipe de production - animation</t>
  </si>
  <si>
    <t>Équipe de conception artistique - animation</t>
  </si>
  <si>
    <t>Équipe Animation 2D</t>
  </si>
  <si>
    <t>Équipe Animation 3D</t>
  </si>
  <si>
    <t>Équipe MOCAP</t>
  </si>
  <si>
    <t>Avantages sociaux - animation</t>
  </si>
  <si>
    <t>Matériel et fournitures - animation</t>
  </si>
  <si>
    <t>TOTAL PRODUCTION « B »</t>
  </si>
  <si>
    <t>« C » - POST PRODUCTION</t>
  </si>
  <si>
    <t>Équipe montage</t>
  </si>
  <si>
    <t>Équipement de montage</t>
  </si>
  <si>
    <t>Postproduction vidéo (image)</t>
  </si>
  <si>
    <t>Postproduction vidéo (son)</t>
  </si>
  <si>
    <t>Postproduction film (image)</t>
  </si>
  <si>
    <t>Postproduction film (son)</t>
  </si>
  <si>
    <t>Musique</t>
  </si>
  <si>
    <t>Titres/optiques/archives/effets visuels</t>
  </si>
  <si>
    <t>Version</t>
  </si>
  <si>
    <t>Amortissement (série)</t>
  </si>
  <si>
    <t>TOTAL POSTPRODUCTION « C »</t>
  </si>
  <si>
    <t>TOTAL « B » + « C »
(PRODUCTION ET POSTPRODUCTION)</t>
  </si>
  <si>
    <t>« D » - AUTRES</t>
  </si>
  <si>
    <t>Publicité</t>
  </si>
  <si>
    <t>Frais généraux/divers</t>
  </si>
  <si>
    <t>Coûts indirects</t>
  </si>
  <si>
    <t>TOTAL AUTRES « D »</t>
  </si>
  <si>
    <t>TOTAL « A » + « B » + « C » + « D »</t>
  </si>
  <si>
    <t>Imprévus</t>
  </si>
  <si>
    <t>Garantie de bonne fin</t>
  </si>
  <si>
    <t>GRAND TOTAL</t>
  </si>
  <si>
    <t>Notes :</t>
  </si>
  <si>
    <t>Date de budget :</t>
  </si>
  <si>
    <t>Série :</t>
  </si>
  <si>
    <t>SocProd:</t>
  </si>
  <si>
    <t>DROITS D'AUTEUR/ACQUISITIONS</t>
  </si>
  <si>
    <t>Description</t>
  </si>
  <si>
    <t xml:space="preserve">01.01
</t>
  </si>
  <si>
    <t xml:space="preserve">Droits d'auteur/acquisitions
 </t>
  </si>
  <si>
    <t xml:space="preserve">01.95
</t>
  </si>
  <si>
    <t xml:space="preserve">Divers
</t>
  </si>
  <si>
    <t>TOTAL DROITS D'AUTEUR/ACQUISITIONS</t>
  </si>
  <si>
    <t>SCÉNARIO</t>
  </si>
  <si>
    <t>No</t>
  </si>
  <si>
    <t>No unité</t>
  </si>
  <si>
    <t>Unité</t>
  </si>
  <si>
    <t>Taux</t>
  </si>
  <si>
    <t xml:space="preserve">02.01
</t>
  </si>
  <si>
    <t xml:space="preserve">Scénariste(s)
</t>
  </si>
  <si>
    <t>---</t>
  </si>
  <si>
    <t>02.04</t>
  </si>
  <si>
    <t xml:space="preserve">Ateliers de scénarisation
</t>
  </si>
  <si>
    <t xml:space="preserve">02.05
</t>
  </si>
  <si>
    <t>Conseiller(s)/scénarisation/écriture sensible, EDI</t>
  </si>
  <si>
    <t xml:space="preserve">02.15
</t>
  </si>
  <si>
    <t xml:space="preserve">Découpage
</t>
  </si>
  <si>
    <t xml:space="preserve">02.20
</t>
  </si>
  <si>
    <t xml:space="preserve">Script-éditeur(s)
</t>
  </si>
  <si>
    <t>Écriture Bible</t>
  </si>
  <si>
    <t xml:space="preserve">02.25
</t>
  </si>
  <si>
    <t xml:space="preserve">Recherche
</t>
  </si>
  <si>
    <t xml:space="preserve">02.27
</t>
  </si>
  <si>
    <t xml:space="preserve">Recherche/acquisitions de droits
</t>
  </si>
  <si>
    <t>02.28</t>
  </si>
  <si>
    <t>Traduction/Interprète</t>
  </si>
  <si>
    <t xml:space="preserve">02.30
</t>
  </si>
  <si>
    <t xml:space="preserve">Secrétariat
</t>
  </si>
  <si>
    <t xml:space="preserve">02.35
</t>
  </si>
  <si>
    <r>
      <t>Impression</t>
    </r>
    <r>
      <rPr>
        <sz val="9"/>
        <rFont val="Geneva"/>
      </rPr>
      <t xml:space="preserve">/Distribution numérique
</t>
    </r>
  </si>
  <si>
    <t xml:space="preserve">02.60
</t>
  </si>
  <si>
    <t xml:space="preserve">Voyage
</t>
  </si>
  <si>
    <t xml:space="preserve">02.65
</t>
  </si>
  <si>
    <t xml:space="preserve">Séjour
</t>
  </si>
  <si>
    <t xml:space="preserve">02.90
</t>
  </si>
  <si>
    <t xml:space="preserve">Avantage sociaux
</t>
  </si>
  <si>
    <t>%</t>
  </si>
  <si>
    <t xml:space="preserve">02.93
</t>
  </si>
  <si>
    <t xml:space="preserve">Allocations
</t>
  </si>
  <si>
    <t xml:space="preserve">02.95
</t>
  </si>
  <si>
    <t>TOTAL SCÉNARIO</t>
  </si>
  <si>
    <t>FRAIS DE DÉVELOPPEMENT</t>
  </si>
  <si>
    <t xml:space="preserve">03.01
</t>
  </si>
  <si>
    <r>
      <t>Dépouillement préliminaire/budget</t>
    </r>
    <r>
      <rPr>
        <sz val="9"/>
        <rFont val="Geneva"/>
      </rPr>
      <t xml:space="preserve">/minutage
</t>
    </r>
  </si>
  <si>
    <t>03.02</t>
  </si>
  <si>
    <t>Bible de présentation - développement</t>
  </si>
  <si>
    <t>03.03</t>
  </si>
  <si>
    <t>Démo</t>
  </si>
  <si>
    <t xml:space="preserve">03.05
</t>
  </si>
  <si>
    <t xml:space="preserve">Conseiller(s)/écoresponsabilité, communautaire, accessibilité, etc.
</t>
  </si>
  <si>
    <t>03.06</t>
  </si>
  <si>
    <t>Pré-casting</t>
  </si>
  <si>
    <t>03.07</t>
  </si>
  <si>
    <t>Pré-design</t>
  </si>
  <si>
    <t>03.08</t>
  </si>
  <si>
    <t>Recherche technologique</t>
  </si>
  <si>
    <t xml:space="preserve">03.25
</t>
  </si>
  <si>
    <t xml:space="preserve">Frais de bureau    
</t>
  </si>
  <si>
    <t xml:space="preserve">03.50
</t>
  </si>
  <si>
    <t xml:space="preserve">Repérage préliminaire
</t>
  </si>
  <si>
    <t xml:space="preserve">03.60
</t>
  </si>
  <si>
    <t xml:space="preserve">Voyage
 </t>
  </si>
  <si>
    <t xml:space="preserve">03.65
</t>
  </si>
  <si>
    <t xml:space="preserve">03.70
</t>
  </si>
  <si>
    <t xml:space="preserve">Promotion
</t>
  </si>
  <si>
    <t xml:space="preserve">03.90
</t>
  </si>
  <si>
    <t xml:space="preserve">Avantages sociaux
</t>
  </si>
  <si>
    <t xml:space="preserve">03.95
</t>
  </si>
  <si>
    <t>TOTAL FRAIS DE DÉVELOPPEMENT</t>
  </si>
  <si>
    <t>PRODUCTEUR(S)</t>
  </si>
  <si>
    <t xml:space="preserve">04.01
</t>
  </si>
  <si>
    <t xml:space="preserve">Producteur(s) exécutif(s)
</t>
  </si>
  <si>
    <t xml:space="preserve">Producteur(s)
</t>
  </si>
  <si>
    <t xml:space="preserve">04.07
</t>
  </si>
  <si>
    <t xml:space="preserve">Producteur(s) délégué(s)
</t>
  </si>
  <si>
    <t xml:space="preserve">04.08
</t>
  </si>
  <si>
    <t xml:space="preserve">Producteur(s) superviseur(s)
</t>
  </si>
  <si>
    <t xml:space="preserve">04.10
</t>
  </si>
  <si>
    <t xml:space="preserve">Coproducteur(s)
</t>
  </si>
  <si>
    <t xml:space="preserve">04.15
</t>
  </si>
  <si>
    <t xml:space="preserve">Producteur(s) associé(s)
</t>
  </si>
  <si>
    <t xml:space="preserve">04.16
</t>
  </si>
  <si>
    <t xml:space="preserve">Producteur de reportage
</t>
  </si>
  <si>
    <t xml:space="preserve">04.25
</t>
  </si>
  <si>
    <t xml:space="preserve">Assistant du producteur
</t>
  </si>
  <si>
    <t xml:space="preserve">04.60
</t>
  </si>
  <si>
    <t xml:space="preserve">04.65
</t>
  </si>
  <si>
    <t xml:space="preserve">04.70
</t>
  </si>
  <si>
    <t xml:space="preserve">Relations publiques
</t>
  </si>
  <si>
    <t xml:space="preserve">04.90
</t>
  </si>
  <si>
    <t xml:space="preserve">04.93
</t>
  </si>
  <si>
    <t>Allocations</t>
  </si>
  <si>
    <t xml:space="preserve">04.95
</t>
  </si>
  <si>
    <t>TOTAL PRODUCTEUR(S)</t>
  </si>
  <si>
    <t>RÉALISATEUR(S)</t>
  </si>
  <si>
    <t xml:space="preserve">05.01
</t>
  </si>
  <si>
    <t xml:space="preserve">Réalisateur
</t>
  </si>
  <si>
    <t>05.02</t>
  </si>
  <si>
    <t>Réalisateur Animation</t>
  </si>
  <si>
    <t xml:space="preserve">05.05
</t>
  </si>
  <si>
    <t xml:space="preserve">Réalisateur deuxième équipe
</t>
  </si>
  <si>
    <t xml:space="preserve">05.07
</t>
  </si>
  <si>
    <t xml:space="preserve">Superviseur des dialogues
</t>
  </si>
  <si>
    <t xml:space="preserve">05.30
</t>
  </si>
  <si>
    <t xml:space="preserve">Assistant au réalisateur
</t>
  </si>
  <si>
    <t xml:space="preserve">05.60
</t>
  </si>
  <si>
    <t xml:space="preserve">05.65
</t>
  </si>
  <si>
    <t xml:space="preserve">05.90
</t>
  </si>
  <si>
    <t xml:space="preserve">05.92
</t>
  </si>
  <si>
    <t xml:space="preserve">Permis
</t>
  </si>
  <si>
    <t xml:space="preserve">05.93
</t>
  </si>
  <si>
    <t xml:space="preserve">05.95
</t>
  </si>
  <si>
    <t>TOTAL RÉALISATEUR(S)</t>
  </si>
  <si>
    <t>VEDETTES</t>
  </si>
  <si>
    <t xml:space="preserve">06.01
</t>
  </si>
  <si>
    <r>
      <t>Vedettes forfaitaires</t>
    </r>
    <r>
      <rPr>
        <sz val="9"/>
        <rFont val="Geneva"/>
        <family val="2"/>
      </rPr>
      <t xml:space="preserve">
</t>
    </r>
  </si>
  <si>
    <t xml:space="preserve">06.04
</t>
  </si>
  <si>
    <t xml:space="preserve">Droits (_______%)
</t>
  </si>
  <si>
    <t xml:space="preserve">06.40
</t>
  </si>
  <si>
    <t xml:space="preserve">Postsynchronisation
</t>
  </si>
  <si>
    <t xml:space="preserve">06.44
</t>
  </si>
  <si>
    <t xml:space="preserve">06.50
</t>
  </si>
  <si>
    <t xml:space="preserve">Répétition(s)/Essayage(s)
</t>
  </si>
  <si>
    <t xml:space="preserve">06.60
</t>
  </si>
  <si>
    <r>
      <rPr>
        <sz val="9"/>
        <rFont val="Geneva"/>
      </rPr>
      <t xml:space="preserve">Frais de déplacement
 </t>
    </r>
  </si>
  <si>
    <t xml:space="preserve">06.65
</t>
  </si>
  <si>
    <t xml:space="preserve">06.70
</t>
  </si>
  <si>
    <t xml:space="preserve">Dépenses afférentes
</t>
  </si>
  <si>
    <t xml:space="preserve">06.72
</t>
  </si>
  <si>
    <t xml:space="preserve">Dépenses postproduction
</t>
  </si>
  <si>
    <t xml:space="preserve">06.90
</t>
  </si>
  <si>
    <t xml:space="preserve">06.92
</t>
  </si>
  <si>
    <t xml:space="preserve">06.95
</t>
  </si>
  <si>
    <t xml:space="preserve">TOTAL VEDETTES </t>
  </si>
  <si>
    <t>COMÉDIENS</t>
  </si>
  <si>
    <t xml:space="preserve">10.01
</t>
  </si>
  <si>
    <t xml:space="preserve">Premiers rôles
</t>
  </si>
  <si>
    <t xml:space="preserve">10.04
</t>
  </si>
  <si>
    <t xml:space="preserve">10.10
</t>
  </si>
  <si>
    <t xml:space="preserve">Deuxièmes rôles
</t>
  </si>
  <si>
    <t xml:space="preserve">10.18
</t>
  </si>
  <si>
    <t xml:space="preserve">10.20
</t>
  </si>
  <si>
    <r>
      <t>Troisième</t>
    </r>
    <r>
      <rPr>
        <sz val="9"/>
        <rFont val="Geneva"/>
      </rPr>
      <t xml:space="preserve"> rôles/Troisième rôles muet
</t>
    </r>
  </si>
  <si>
    <t xml:space="preserve">10.21
</t>
  </si>
  <si>
    <t xml:space="preserve">10.25
</t>
  </si>
  <si>
    <t xml:space="preserve">Voix hors champ/Narration
</t>
  </si>
  <si>
    <t xml:space="preserve">10.28
</t>
  </si>
  <si>
    <t xml:space="preserve">10.30
</t>
  </si>
  <si>
    <t xml:space="preserve">Chef de troupe (coach)
</t>
  </si>
  <si>
    <t xml:space="preserve">10.40
</t>
  </si>
  <si>
    <t xml:space="preserve">10.43
</t>
  </si>
  <si>
    <t xml:space="preserve">10.50
</t>
  </si>
  <si>
    <t xml:space="preserve">Coordonnateur(s) des cascades
</t>
  </si>
  <si>
    <r>
      <t>Cascadeurs</t>
    </r>
    <r>
      <rPr>
        <sz val="9"/>
        <rFont val="Geneva"/>
      </rPr>
      <t xml:space="preserve">/Ajustements cascades
</t>
    </r>
  </si>
  <si>
    <t xml:space="preserve">10.55
</t>
  </si>
  <si>
    <t xml:space="preserve">10.60
</t>
  </si>
  <si>
    <t xml:space="preserve">Chorégraphe
</t>
  </si>
  <si>
    <t xml:space="preserve">10.62
</t>
  </si>
  <si>
    <t xml:space="preserve">Coordonnateur(s) d'intimité
</t>
  </si>
  <si>
    <t xml:space="preserve">10.65
</t>
  </si>
  <si>
    <t xml:space="preserve">Surclassement rôles
</t>
  </si>
  <si>
    <t xml:space="preserve">10.67
</t>
  </si>
  <si>
    <t xml:space="preserve">10.69
</t>
  </si>
  <si>
    <t xml:space="preserve">Répétitions/Essayages
</t>
  </si>
  <si>
    <t xml:space="preserve">10.70
</t>
  </si>
  <si>
    <r>
      <t>Responsable de la distribution</t>
    </r>
    <r>
      <rPr>
        <sz val="9"/>
        <rFont val="Geneva"/>
      </rPr>
      <t xml:space="preserve"> - rôles
</t>
    </r>
  </si>
  <si>
    <t xml:space="preserve">10.75
</t>
  </si>
  <si>
    <r>
      <t>Frais de distribution</t>
    </r>
    <r>
      <rPr>
        <sz val="9"/>
        <rFont val="Geneva"/>
      </rPr>
      <t xml:space="preserve"> - rôles
</t>
    </r>
  </si>
  <si>
    <t xml:space="preserve">10.76
</t>
  </si>
  <si>
    <t xml:space="preserve">Salles de répétition
</t>
  </si>
  <si>
    <t xml:space="preserve">10.77
</t>
  </si>
  <si>
    <t xml:space="preserve">Frais de vidéo/ test de casting
</t>
  </si>
  <si>
    <t xml:space="preserve">10.90
</t>
  </si>
  <si>
    <t xml:space="preserve">10.92
</t>
  </si>
  <si>
    <t xml:space="preserve">10.95
</t>
  </si>
  <si>
    <t>TOTAL COMÉDIENS</t>
  </si>
  <si>
    <t>FIGURATION</t>
  </si>
  <si>
    <t xml:space="preserve">11.01
</t>
  </si>
  <si>
    <t>Figurant(s) spécialisé(s)/d'ambiance (détails)
- Syndiqué
- Non-syndiqué</t>
  </si>
  <si>
    <t xml:space="preserve">11.10
</t>
  </si>
  <si>
    <r>
      <rPr>
        <sz val="9"/>
        <rFont val="Geneva"/>
      </rPr>
      <t>Figurant(s) (détails)
- Syndiqué
- Non-syndiqué</t>
    </r>
  </si>
  <si>
    <t xml:space="preserve">11.20
</t>
  </si>
  <si>
    <t xml:space="preserve">Doublures
</t>
  </si>
  <si>
    <t xml:space="preserve">11.70
</t>
  </si>
  <si>
    <t xml:space="preserve">Responsable de la distribution - figuration
</t>
  </si>
  <si>
    <t xml:space="preserve">11.72
</t>
  </si>
  <si>
    <t xml:space="preserve">Frais de distribution - figuration
</t>
  </si>
  <si>
    <t xml:space="preserve">11.74
</t>
  </si>
  <si>
    <t xml:space="preserve">Assistant à la distribution - figuration
</t>
  </si>
  <si>
    <t xml:space="preserve">11.75
</t>
  </si>
  <si>
    <t xml:space="preserve">Dépenses de distribution - figuration
</t>
  </si>
  <si>
    <t xml:space="preserve">11.80
</t>
  </si>
  <si>
    <t xml:space="preserve">Précepteur(s)
</t>
  </si>
  <si>
    <t xml:space="preserve">11.81
</t>
  </si>
  <si>
    <t xml:space="preserve">Responsable des enfants
</t>
  </si>
  <si>
    <t xml:space="preserve">11.82
</t>
  </si>
  <si>
    <r>
      <t xml:space="preserve">Chaperons </t>
    </r>
    <r>
      <rPr>
        <sz val="9"/>
        <rFont val="Geneva"/>
      </rPr>
      <t xml:space="preserve">(ex. tuteur, parent)
</t>
    </r>
  </si>
  <si>
    <t xml:space="preserve">11.90
</t>
  </si>
  <si>
    <t xml:space="preserve">11.92
</t>
  </si>
  <si>
    <t xml:space="preserve">11.95
</t>
  </si>
  <si>
    <t>TOTAL FIGURATION</t>
  </si>
  <si>
    <t>ÉQUIPE DE PRODUCTION</t>
  </si>
  <si>
    <t xml:space="preserve">12.01
</t>
  </si>
  <si>
    <t xml:space="preserve">Superviseur de production
</t>
  </si>
  <si>
    <t xml:space="preserve">12.05
</t>
  </si>
  <si>
    <t xml:space="preserve">Directeur de production
</t>
  </si>
  <si>
    <t xml:space="preserve">12.08
</t>
  </si>
  <si>
    <r>
      <rPr>
        <sz val="9"/>
        <rFont val="Geneva"/>
      </rPr>
      <t xml:space="preserve">Assistant directeur de production
</t>
    </r>
  </si>
  <si>
    <t xml:space="preserve">12.10
</t>
  </si>
  <si>
    <t xml:space="preserve">Régisseur de plateau
</t>
  </si>
  <si>
    <t xml:space="preserve">12.15
</t>
  </si>
  <si>
    <t xml:space="preserve">Directeur des lieux de tournage
</t>
  </si>
  <si>
    <t xml:space="preserve">12.16
</t>
  </si>
  <si>
    <t xml:space="preserve">Assistant(s) directeur des lieux de tournage
</t>
  </si>
  <si>
    <t xml:space="preserve">12.20
</t>
  </si>
  <si>
    <r>
      <t xml:space="preserve">Premier </t>
    </r>
    <r>
      <rPr>
        <sz val="9"/>
        <rFont val="Geneva"/>
      </rPr>
      <t xml:space="preserve">assistant(s) réalisateur(s)
</t>
    </r>
  </si>
  <si>
    <t xml:space="preserve">12.23
</t>
  </si>
  <si>
    <r>
      <t xml:space="preserve">Deuxième </t>
    </r>
    <r>
      <rPr>
        <sz val="9"/>
        <rFont val="Geneva"/>
      </rPr>
      <t xml:space="preserve">assistant(s) réalisateur(s)
</t>
    </r>
  </si>
  <si>
    <t xml:space="preserve">12.28
</t>
  </si>
  <si>
    <r>
      <t>Troisième</t>
    </r>
    <r>
      <rPr>
        <sz val="9"/>
        <rFont val="Geneva"/>
      </rPr>
      <t xml:space="preserve"> assistant(s) réalisateur(s)
</t>
    </r>
  </si>
  <si>
    <t xml:space="preserve">12.35
</t>
  </si>
  <si>
    <t xml:space="preserve">Assistant(s) de production
</t>
  </si>
  <si>
    <t xml:space="preserve">12.40
</t>
  </si>
  <si>
    <t xml:space="preserve">Coordonnateur de production
</t>
  </si>
  <si>
    <t xml:space="preserve">12.43
</t>
  </si>
  <si>
    <t xml:space="preserve">Assistant coordonnateur de production
</t>
  </si>
  <si>
    <t xml:space="preserve">12.45
</t>
  </si>
  <si>
    <t xml:space="preserve">Secrétaire de production
</t>
  </si>
  <si>
    <t xml:space="preserve">12.48
</t>
  </si>
  <si>
    <t xml:space="preserve">Assistant(s) de production - bureau
</t>
  </si>
  <si>
    <t xml:space="preserve">12.50
</t>
  </si>
  <si>
    <t xml:space="preserve">Comptable de production
</t>
  </si>
  <si>
    <t xml:space="preserve">12.52
</t>
  </si>
  <si>
    <t xml:space="preserve">Assistant comptable de production
</t>
  </si>
  <si>
    <t xml:space="preserve">12.54
</t>
  </si>
  <si>
    <t xml:space="preserve">Commis comptable
</t>
  </si>
  <si>
    <t xml:space="preserve">12.60
</t>
  </si>
  <si>
    <t xml:space="preserve">Personne(s) ressource locale
</t>
  </si>
  <si>
    <t xml:space="preserve">12.61
</t>
  </si>
  <si>
    <t xml:space="preserve">Responsable(s) - Écoresponsabilité
</t>
  </si>
  <si>
    <t xml:space="preserve">12.62
</t>
  </si>
  <si>
    <t>Responsable(s) - Technique, EDI, accessibilité, communautaire</t>
  </si>
  <si>
    <t xml:space="preserve">12.64
</t>
  </si>
  <si>
    <r>
      <t xml:space="preserve">Interprète </t>
    </r>
    <r>
      <rPr>
        <sz val="9"/>
        <rFont val="Geneva"/>
      </rPr>
      <t xml:space="preserve">- LSQ ou langue étrangère
</t>
    </r>
  </si>
  <si>
    <t xml:space="preserve">12.70
</t>
  </si>
  <si>
    <t xml:space="preserve">Cantinier
</t>
  </si>
  <si>
    <t xml:space="preserve">12.75
</t>
  </si>
  <si>
    <t xml:space="preserve">Coordonnateur - Libération des droits </t>
  </si>
  <si>
    <t xml:space="preserve">12.76
</t>
  </si>
  <si>
    <t xml:space="preserve">Recherche Visuelle
</t>
  </si>
  <si>
    <t xml:space="preserve">12.80
</t>
  </si>
  <si>
    <t xml:space="preserve">Scripte
   </t>
  </si>
  <si>
    <t xml:space="preserve">12.85
</t>
  </si>
  <si>
    <t xml:space="preserve">Coordonnateur sanitaire
</t>
  </si>
  <si>
    <t xml:space="preserve">12.90
</t>
  </si>
  <si>
    <t xml:space="preserve">12.93
</t>
  </si>
  <si>
    <t xml:space="preserve">12.95
</t>
  </si>
  <si>
    <t>TOTAL ÉQUIPE DE PRODUCTION</t>
  </si>
  <si>
    <t>ÉQUIPE CONCEPTION ARTISTIQUE</t>
  </si>
  <si>
    <t xml:space="preserve">13.01
</t>
  </si>
  <si>
    <t xml:space="preserve">Concepteur visuel
</t>
  </si>
  <si>
    <t xml:space="preserve">13.10
</t>
  </si>
  <si>
    <t xml:space="preserve">Directeur artistique
</t>
  </si>
  <si>
    <t xml:space="preserve">13.12
</t>
  </si>
  <si>
    <r>
      <t xml:space="preserve">Premier </t>
    </r>
    <r>
      <rPr>
        <sz val="9"/>
        <rFont val="Geneva"/>
      </rPr>
      <t xml:space="preserve">assistant directeur artistique
</t>
    </r>
  </si>
  <si>
    <t xml:space="preserve">13.14
</t>
  </si>
  <si>
    <r>
      <t xml:space="preserve">Deuxième </t>
    </r>
    <r>
      <rPr>
        <sz val="9"/>
        <rFont val="Geneva"/>
      </rPr>
      <t xml:space="preserve">assistant directeur artistique
</t>
    </r>
  </si>
  <si>
    <t xml:space="preserve">13.20
</t>
  </si>
  <si>
    <t xml:space="preserve">Assistant(s) au département artistique
</t>
  </si>
  <si>
    <t xml:space="preserve">13.30
</t>
  </si>
  <si>
    <t xml:space="preserve">Dessinateur(s)
</t>
  </si>
  <si>
    <t xml:space="preserve">13.35
</t>
  </si>
  <si>
    <t xml:space="preserve">Graphiste(s)
</t>
  </si>
  <si>
    <t xml:space="preserve">13.50
</t>
  </si>
  <si>
    <t xml:space="preserve">Coordonnateur au département artistique
</t>
  </si>
  <si>
    <t xml:space="preserve">13.89
</t>
  </si>
  <si>
    <t>Assistant(s) au département artistique - écoresponsabilité</t>
  </si>
  <si>
    <t xml:space="preserve">13.90
</t>
  </si>
  <si>
    <t xml:space="preserve">13.93
</t>
  </si>
  <si>
    <t xml:space="preserve">13.95
</t>
  </si>
  <si>
    <t>TOTAL ÉQUIPE CONCEPTION ARTISTIQUE</t>
  </si>
  <si>
    <t>ÉQUIPE CONSTRUCTION</t>
  </si>
  <si>
    <t xml:space="preserve">14.01
</t>
  </si>
  <si>
    <t xml:space="preserve">Coordonnateur de construction
</t>
  </si>
  <si>
    <t xml:space="preserve">14.20
</t>
  </si>
  <si>
    <t xml:space="preserve">Chef menuisier
</t>
  </si>
  <si>
    <t xml:space="preserve">14.25
</t>
  </si>
  <si>
    <t xml:space="preserve">Menuisier(s)
</t>
  </si>
  <si>
    <t xml:space="preserve">14.40
</t>
  </si>
  <si>
    <r>
      <rPr>
        <sz val="9"/>
        <rFont val="Geneva"/>
      </rPr>
      <t xml:space="preserve">Chef peintre scénique
</t>
    </r>
  </si>
  <si>
    <t xml:space="preserve">14.45
</t>
  </si>
  <si>
    <t xml:space="preserve">Chef peintre
</t>
  </si>
  <si>
    <t xml:space="preserve">14.50
</t>
  </si>
  <si>
    <t xml:space="preserve">Peintre(s)
</t>
  </si>
  <si>
    <t xml:space="preserve">14.60
</t>
  </si>
  <si>
    <t xml:space="preserve">Menuisier(s) supplémentaire(s)
</t>
  </si>
  <si>
    <t xml:space="preserve">14.65
</t>
  </si>
  <si>
    <t xml:space="preserve">Peintre(s) supplémentaire(s)
</t>
  </si>
  <si>
    <t xml:space="preserve">14.70
</t>
  </si>
  <si>
    <t xml:space="preserve">Équipe démontage
</t>
  </si>
  <si>
    <t xml:space="preserve">14.75
</t>
  </si>
  <si>
    <t xml:space="preserve">Journalier(s)
</t>
  </si>
  <si>
    <t xml:space="preserve">14.80
</t>
  </si>
  <si>
    <t>Paysagiste(s)</t>
  </si>
  <si>
    <t xml:space="preserve">14.90
</t>
  </si>
  <si>
    <t xml:space="preserve">14.93
</t>
  </si>
  <si>
    <t xml:space="preserve">14.95
</t>
  </si>
  <si>
    <t>TOTAL ÉQUIPE CONSTRUCTION</t>
  </si>
  <si>
    <t>ÉQUIPE DÉCORS</t>
  </si>
  <si>
    <t xml:space="preserve">15.01
</t>
  </si>
  <si>
    <t xml:space="preserve">Chef décorateur
</t>
  </si>
  <si>
    <t xml:space="preserve">15.05
</t>
  </si>
  <si>
    <t xml:space="preserve">Décorateur(s)
</t>
  </si>
  <si>
    <t xml:space="preserve">15.10
</t>
  </si>
  <si>
    <t xml:space="preserve">Assistant(s) décorateur(s)
</t>
  </si>
  <si>
    <t xml:space="preserve">15.15
</t>
  </si>
  <si>
    <r>
      <t xml:space="preserve">Décorateur(s) </t>
    </r>
    <r>
      <rPr>
        <sz val="9"/>
        <rFont val="Geneva"/>
      </rPr>
      <t xml:space="preserve">plateau
</t>
    </r>
  </si>
  <si>
    <t xml:space="preserve">15.16
</t>
  </si>
  <si>
    <t xml:space="preserve">Acheteur(s) décor
</t>
  </si>
  <si>
    <t xml:space="preserve">15.20
</t>
  </si>
  <si>
    <t xml:space="preserve">Technicien(s) aux décors
</t>
  </si>
  <si>
    <t xml:space="preserve">15.30
</t>
  </si>
  <si>
    <t xml:space="preserve">15.90
</t>
  </si>
  <si>
    <t xml:space="preserve">15.93
</t>
  </si>
  <si>
    <t xml:space="preserve">15.95
</t>
  </si>
  <si>
    <t>TOTAL ÉQUIPE DÉCORS</t>
  </si>
  <si>
    <t>ÉQUIPE ACCESSOIRES</t>
  </si>
  <si>
    <t xml:space="preserve">16.01
</t>
  </si>
  <si>
    <t xml:space="preserve">Chef accessoiriste
</t>
  </si>
  <si>
    <t xml:space="preserve">16.10
</t>
  </si>
  <si>
    <r>
      <rPr>
        <sz val="9"/>
        <rFont val="Geneva"/>
      </rPr>
      <t xml:space="preserve">Assistant accessoiriste
</t>
    </r>
  </si>
  <si>
    <t xml:space="preserve">16.15
</t>
  </si>
  <si>
    <r>
      <t xml:space="preserve">Accessoiriste </t>
    </r>
    <r>
      <rPr>
        <sz val="9"/>
        <rFont val="Geneva"/>
      </rPr>
      <t xml:space="preserve">de plateau
</t>
    </r>
  </si>
  <si>
    <t xml:space="preserve">16.16
</t>
  </si>
  <si>
    <t xml:space="preserve">Acheteur(s) accessoires
</t>
  </si>
  <si>
    <t xml:space="preserve">16.90
</t>
  </si>
  <si>
    <t xml:space="preserve">16.93
</t>
  </si>
  <si>
    <t xml:space="preserve">16.95
</t>
  </si>
  <si>
    <t>TOTAL ÉQUIPE ACCESSOIRES</t>
  </si>
  <si>
    <t>ÉQUIPE EFFETS SPÉCIAUX</t>
  </si>
  <si>
    <t xml:space="preserve">17.01
</t>
  </si>
  <si>
    <t xml:space="preserve">Coordonnateur d'effets spéciaux
</t>
  </si>
  <si>
    <t xml:space="preserve">17.05
</t>
  </si>
  <si>
    <t xml:space="preserve">Technicien(s) d'effets spéciaux
</t>
  </si>
  <si>
    <t xml:space="preserve">17.10
</t>
  </si>
  <si>
    <t xml:space="preserve">Assistant(s) aux effets spéciaux
</t>
  </si>
  <si>
    <t xml:space="preserve">17.90
</t>
  </si>
  <si>
    <t xml:space="preserve">17.93
</t>
  </si>
  <si>
    <t xml:space="preserve">17.95
</t>
  </si>
  <si>
    <t>TOTAL ÉQUIPE EFFETS SPÉCIAUX</t>
  </si>
  <si>
    <t>ÉQUIPE RESPONSABLE DES ANIMAUX</t>
  </si>
  <si>
    <t xml:space="preserve">18.01
</t>
  </si>
  <si>
    <t xml:space="preserve">Responsable des animaux
</t>
  </si>
  <si>
    <t xml:space="preserve">18.10
</t>
  </si>
  <si>
    <r>
      <t xml:space="preserve">Dresseurs ou autres responsables des </t>
    </r>
    <r>
      <rPr>
        <sz val="9"/>
        <rFont val="Geneva"/>
      </rPr>
      <t>animaux</t>
    </r>
  </si>
  <si>
    <t xml:space="preserve">18.90
</t>
  </si>
  <si>
    <t xml:space="preserve">18.93
</t>
  </si>
  <si>
    <t xml:space="preserve">18.95
</t>
  </si>
  <si>
    <t>TOTAL ÉQUIPE RESPONSABLE DES ANIMAUX</t>
  </si>
  <si>
    <t>ÉQUIPE COSTUMES</t>
  </si>
  <si>
    <t xml:space="preserve">19.01
</t>
  </si>
  <si>
    <t xml:space="preserve">Créateur de costumes
</t>
  </si>
  <si>
    <t xml:space="preserve">19.03
</t>
  </si>
  <si>
    <t xml:space="preserve">Assistant créateur de costumes
</t>
  </si>
  <si>
    <t xml:space="preserve">19.04
</t>
  </si>
  <si>
    <t xml:space="preserve">Coordonnateur de costumes
</t>
  </si>
  <si>
    <t xml:space="preserve">19.05
</t>
  </si>
  <si>
    <t xml:space="preserve">Chef costumier
</t>
  </si>
  <si>
    <t xml:space="preserve">19.10
</t>
  </si>
  <si>
    <t xml:space="preserve">Assistant costumier
</t>
  </si>
  <si>
    <t xml:space="preserve">19.20
</t>
  </si>
  <si>
    <t xml:space="preserve">Couturière/Tailleur
</t>
  </si>
  <si>
    <t xml:space="preserve">19.50
</t>
  </si>
  <si>
    <t xml:space="preserve">Chef habilleur
</t>
  </si>
  <si>
    <t xml:space="preserve">19.51
</t>
  </si>
  <si>
    <t xml:space="preserve">Habilleur
</t>
  </si>
  <si>
    <t xml:space="preserve">19.90
</t>
  </si>
  <si>
    <t xml:space="preserve">19.93
</t>
  </si>
  <si>
    <t xml:space="preserve">19.95
</t>
  </si>
  <si>
    <t>TOTAL ÉQUIPE COSTUMES</t>
  </si>
  <si>
    <t>ÉQUIPE MAQUILLAGE/COIFFURE</t>
  </si>
  <si>
    <t xml:space="preserve">20.01
</t>
  </si>
  <si>
    <t xml:space="preserve">Chef maquilleur
</t>
  </si>
  <si>
    <t xml:space="preserve">20.05
</t>
  </si>
  <si>
    <t xml:space="preserve">Maquilleur(s)
</t>
  </si>
  <si>
    <t xml:space="preserve">20.10
</t>
  </si>
  <si>
    <t xml:space="preserve">Assistant(s) maquilleur
</t>
  </si>
  <si>
    <t xml:space="preserve">20.20
</t>
  </si>
  <si>
    <t xml:space="preserve">Maquilleur(s) supplémentaire(s)
</t>
  </si>
  <si>
    <t xml:space="preserve">20.40
</t>
  </si>
  <si>
    <t xml:space="preserve">Chef coiffeur
</t>
  </si>
  <si>
    <t xml:space="preserve">20.50
</t>
  </si>
  <si>
    <t xml:space="preserve">Coiffeur(s)
</t>
  </si>
  <si>
    <t xml:space="preserve">20.60
</t>
  </si>
  <si>
    <t xml:space="preserve">Assistant(s) coiffeur
</t>
  </si>
  <si>
    <t xml:space="preserve">20.65
</t>
  </si>
  <si>
    <t xml:space="preserve">Coiffeur(s) supplémentaire(s)
</t>
  </si>
  <si>
    <t xml:space="preserve">20.70
</t>
  </si>
  <si>
    <r>
      <rPr>
        <sz val="9"/>
        <rFont val="Geneva"/>
      </rPr>
      <t xml:space="preserve">Maquillage/coiffure-effets spéciaux
</t>
    </r>
  </si>
  <si>
    <t xml:space="preserve">20.75
</t>
  </si>
  <si>
    <t xml:space="preserve">Confection de perruques/postiches
</t>
  </si>
  <si>
    <t xml:space="preserve">20.90
</t>
  </si>
  <si>
    <t xml:space="preserve">20.93
</t>
  </si>
  <si>
    <t xml:space="preserve">20.95
</t>
  </si>
  <si>
    <t>TOTAL ÉQUIPE MAQUILLAGE/COIFFURE</t>
  </si>
  <si>
    <t>ÉQUIPE TECHNIQUE VIDÉO</t>
  </si>
  <si>
    <t xml:space="preserve">21.01
</t>
  </si>
  <si>
    <t xml:space="preserve">Superviseur technique
</t>
  </si>
  <si>
    <t xml:space="preserve">21.03
</t>
  </si>
  <si>
    <t xml:space="preserve">Directeur technique
</t>
  </si>
  <si>
    <t xml:space="preserve">21.05
</t>
  </si>
  <si>
    <t xml:space="preserve">21.08
</t>
  </si>
  <si>
    <t xml:space="preserve">Consultant éclairage
</t>
  </si>
  <si>
    <t xml:space="preserve">21.10
</t>
  </si>
  <si>
    <t xml:space="preserve">Directeur éclairage
</t>
  </si>
  <si>
    <t xml:space="preserve">21.12
</t>
  </si>
  <si>
    <t xml:space="preserve">Aiguilleur
</t>
  </si>
  <si>
    <t xml:space="preserve">21.15
</t>
  </si>
  <si>
    <t xml:space="preserve">Électricien(s)
</t>
  </si>
  <si>
    <t xml:space="preserve">21.20
</t>
  </si>
  <si>
    <t xml:space="preserve">Preneur de son
</t>
  </si>
  <si>
    <t xml:space="preserve">21.25
</t>
  </si>
  <si>
    <t xml:space="preserve">Perchiste
</t>
  </si>
  <si>
    <t xml:space="preserve">21.30
</t>
  </si>
  <si>
    <t xml:space="preserve">Caméraman(s)
</t>
  </si>
  <si>
    <t xml:space="preserve">21.35
</t>
  </si>
  <si>
    <t xml:space="preserve">Opérateur de grue
</t>
  </si>
  <si>
    <t xml:space="preserve">21.40
</t>
  </si>
  <si>
    <t xml:space="preserve">Chauffeur(s)
</t>
  </si>
  <si>
    <t xml:space="preserve">21.45
</t>
  </si>
  <si>
    <t xml:space="preserve">Opérateur(s) vidéo
</t>
  </si>
  <si>
    <t xml:space="preserve">21.50
</t>
  </si>
  <si>
    <t xml:space="preserve">Opérateur(s) magnétoscopique
</t>
  </si>
  <si>
    <t xml:space="preserve">21.55
</t>
  </si>
  <si>
    <t xml:space="preserve">Entretien
</t>
  </si>
  <si>
    <t xml:space="preserve">21.60
</t>
  </si>
  <si>
    <t xml:space="preserve">Machiniste(s)
</t>
  </si>
  <si>
    <t xml:space="preserve">21.65
</t>
  </si>
  <si>
    <t xml:space="preserve">Assistant(s) machiniste(s)
</t>
  </si>
  <si>
    <t xml:space="preserve">21.70
</t>
  </si>
  <si>
    <t xml:space="preserve">Opérateur de télésouffleur
</t>
  </si>
  <si>
    <t xml:space="preserve">21.75
</t>
  </si>
  <si>
    <t xml:space="preserve">Personnel de service
</t>
  </si>
  <si>
    <t xml:space="preserve">21.85
</t>
  </si>
  <si>
    <t xml:space="preserve">Assistant(s) télévision
</t>
  </si>
  <si>
    <t xml:space="preserve">21.90
</t>
  </si>
  <si>
    <t xml:space="preserve">21.93
</t>
  </si>
  <si>
    <t xml:space="preserve">21.95
</t>
  </si>
  <si>
    <t>TOTAL ÉQUIPE TECHNIQUE VIDÉO</t>
  </si>
  <si>
    <t>ÉQUIPE CAMÉRA</t>
  </si>
  <si>
    <t xml:space="preserve">22.01
</t>
  </si>
  <si>
    <t xml:space="preserve">Directeur de la photographie
</t>
  </si>
  <si>
    <t xml:space="preserve">22.05
</t>
  </si>
  <si>
    <t xml:space="preserve">Cadreur
</t>
  </si>
  <si>
    <t xml:space="preserve">22.10
</t>
  </si>
  <si>
    <t xml:space="preserve">Premier assistant à la caméra
</t>
  </si>
  <si>
    <t xml:space="preserve">22.11
</t>
  </si>
  <si>
    <r>
      <rPr>
        <sz val="9"/>
        <rFont val="Geneva"/>
      </rPr>
      <t xml:space="preserve">Technicien(s) imagerie numérique / retour vidéo
</t>
    </r>
  </si>
  <si>
    <t xml:space="preserve">22.12
</t>
  </si>
  <si>
    <t xml:space="preserve">Deuxième assistant à la caméra
</t>
  </si>
  <si>
    <t xml:space="preserve">22.20
</t>
  </si>
  <si>
    <t xml:space="preserve">Stagiaire(s)
</t>
  </si>
  <si>
    <t xml:space="preserve">22.45
</t>
  </si>
  <si>
    <t xml:space="preserve">Opérateur Steadicam
</t>
  </si>
  <si>
    <t xml:space="preserve">22.50
</t>
  </si>
  <si>
    <t xml:space="preserve">Opérateur(s) équipement spécial
</t>
  </si>
  <si>
    <t xml:space="preserve">22.60
</t>
  </si>
  <si>
    <r>
      <t>Cadreur(s)</t>
    </r>
    <r>
      <rPr>
        <sz val="9"/>
        <rFont val="Geneva"/>
      </rPr>
      <t xml:space="preserve"> caméra supplémentaire
</t>
    </r>
  </si>
  <si>
    <t xml:space="preserve">22.63
</t>
  </si>
  <si>
    <r>
      <t xml:space="preserve">Premier </t>
    </r>
    <r>
      <rPr>
        <sz val="9"/>
        <rFont val="Geneva"/>
      </rPr>
      <t xml:space="preserve">assistant caméra suppl.
</t>
    </r>
  </si>
  <si>
    <t xml:space="preserve">22.66
</t>
  </si>
  <si>
    <r>
      <t xml:space="preserve">Deuxième </t>
    </r>
    <r>
      <rPr>
        <sz val="9"/>
        <rFont val="Geneva"/>
      </rPr>
      <t xml:space="preserve">assistant caméra suppl.
</t>
    </r>
  </si>
  <si>
    <t xml:space="preserve">22.70
</t>
  </si>
  <si>
    <t xml:space="preserve">Photographe de plateau
</t>
  </si>
  <si>
    <t xml:space="preserve">22.93
</t>
  </si>
  <si>
    <t xml:space="preserve">22.95
</t>
  </si>
  <si>
    <t>TOTAL ÉQUIPE CAMÉRA</t>
  </si>
  <si>
    <t>ÉQUIPE ÉLECTRIQUE</t>
  </si>
  <si>
    <t xml:space="preserve">23.01
</t>
  </si>
  <si>
    <t xml:space="preserve">Chef éclairagiste (gaffer)
</t>
  </si>
  <si>
    <t xml:space="preserve">23.10
</t>
  </si>
  <si>
    <t>Assistant chef éclairagiste (anciennement best boy)</t>
  </si>
  <si>
    <t xml:space="preserve">23.20
</t>
  </si>
  <si>
    <t xml:space="preserve">Éclairagiste(s)
</t>
  </si>
  <si>
    <t xml:space="preserve">23.30
</t>
  </si>
  <si>
    <r>
      <rPr>
        <sz val="9"/>
        <rFont val="Geneva"/>
      </rPr>
      <t xml:space="preserve">Éclairagiste(s) supplémentaire(s)
</t>
    </r>
  </si>
  <si>
    <t xml:space="preserve">23.40
</t>
  </si>
  <si>
    <t xml:space="preserve">Pré-éclairage/démontage
</t>
  </si>
  <si>
    <t xml:space="preserve">23.50
</t>
  </si>
  <si>
    <r>
      <t xml:space="preserve">Opérateur de </t>
    </r>
    <r>
      <rPr>
        <sz val="9"/>
        <rFont val="Geneva"/>
      </rPr>
      <t xml:space="preserve">génératrice
</t>
    </r>
  </si>
  <si>
    <t xml:space="preserve">23.90
</t>
  </si>
  <si>
    <t xml:space="preserve">23.93
</t>
  </si>
  <si>
    <t xml:space="preserve">23.95
</t>
  </si>
  <si>
    <t>TOTAL ÉQUIPE ÉLECTRIQUE</t>
  </si>
  <si>
    <t>ÉQUIPE MACHINISTE</t>
  </si>
  <si>
    <t xml:space="preserve">24.01
</t>
  </si>
  <si>
    <t xml:space="preserve">Chef machiniste
</t>
  </si>
  <si>
    <t xml:space="preserve">24.10
</t>
  </si>
  <si>
    <t>Assistant chef machiniste (anciennement best boy)</t>
  </si>
  <si>
    <t xml:space="preserve">24.15
</t>
  </si>
  <si>
    <t>Opérateur de chariot caméra (dolly)</t>
  </si>
  <si>
    <t xml:space="preserve">24.20
</t>
  </si>
  <si>
    <t xml:space="preserve">24.30
</t>
  </si>
  <si>
    <t xml:space="preserve">Machiniste(s) supplémentaire(s)
</t>
  </si>
  <si>
    <t xml:space="preserve">24.40
</t>
  </si>
  <si>
    <t xml:space="preserve">Pré-installation/démontage
</t>
  </si>
  <si>
    <t xml:space="preserve">24.50
</t>
  </si>
  <si>
    <t xml:space="preserve">24.60
</t>
  </si>
  <si>
    <t xml:space="preserve">24.90
</t>
  </si>
  <si>
    <t xml:space="preserve">24.93
</t>
  </si>
  <si>
    <t xml:space="preserve">24.95
</t>
  </si>
  <si>
    <t>TOTAL ÉQUIPE MACHINISTE</t>
  </si>
  <si>
    <t>ÉQUIPE SON</t>
  </si>
  <si>
    <t xml:space="preserve">25.01
</t>
  </si>
  <si>
    <t xml:space="preserve">25.10
</t>
  </si>
  <si>
    <t xml:space="preserve">25.15
</t>
  </si>
  <si>
    <t>Préposé(s) aux câbles</t>
  </si>
  <si>
    <t xml:space="preserve">25.20
</t>
  </si>
  <si>
    <t xml:space="preserve">Opérateur retour sonore
</t>
  </si>
  <si>
    <t xml:space="preserve">25.25
</t>
  </si>
  <si>
    <t xml:space="preserve">Assistant(s) au son
</t>
  </si>
  <si>
    <t xml:space="preserve">25.90
</t>
  </si>
  <si>
    <t xml:space="preserve">25.93
</t>
  </si>
  <si>
    <t xml:space="preserve">25.95
</t>
  </si>
  <si>
    <t>TOTAL ÉQUIPE SON</t>
  </si>
  <si>
    <t>ÉQUIPE TRANSPORT</t>
  </si>
  <si>
    <t xml:space="preserve">26.01
</t>
  </si>
  <si>
    <t xml:space="preserve">Coordonnateur de transport
</t>
  </si>
  <si>
    <t xml:space="preserve">26.10
</t>
  </si>
  <si>
    <t xml:space="preserve">Capitaine du transport
</t>
  </si>
  <si>
    <t xml:space="preserve">26.12
</t>
  </si>
  <si>
    <t xml:space="preserve">Co-capitaine/Chauffeur en chef
</t>
  </si>
  <si>
    <t xml:space="preserve">26.20
</t>
  </si>
  <si>
    <t xml:space="preserve">Chauffeurs (détails)
</t>
  </si>
  <si>
    <t xml:space="preserve">26.25
</t>
  </si>
  <si>
    <t xml:space="preserve">Chauffeurs spécialisés (détails)
</t>
  </si>
  <si>
    <t xml:space="preserve">26.90
</t>
  </si>
  <si>
    <t xml:space="preserve">26.93
</t>
  </si>
  <si>
    <t xml:space="preserve">26.95
</t>
  </si>
  <si>
    <t>TOTAL ÉQUIPE TRANSPORT</t>
  </si>
  <si>
    <t>AVANTAGES SOCIAUX</t>
  </si>
  <si>
    <t>Sub-Total</t>
  </si>
  <si>
    <t>Avantages gouvernementaux :</t>
  </si>
  <si>
    <t>Vacances</t>
  </si>
  <si>
    <t>Régime de pensions  (RRQ (QC seulement) / RPC (reste Canada))</t>
  </si>
  <si>
    <t>Assurance emploi</t>
  </si>
  <si>
    <r>
      <rPr>
        <sz val="9"/>
        <rFont val="Geneva"/>
      </rPr>
      <t>RQAP (QC seulement)</t>
    </r>
  </si>
  <si>
    <t>Fonds des Services de Santé (FSS)</t>
  </si>
  <si>
    <t>CNESST/Autre régme d'indemnisation</t>
  </si>
  <si>
    <t>CNT (QC seulement)</t>
  </si>
  <si>
    <t>FDRCMO (QC seulement)</t>
  </si>
  <si>
    <t>Divers</t>
  </si>
  <si>
    <t>Avantages des syndicats / Associations :</t>
  </si>
  <si>
    <t>DGC/CQGCR</t>
  </si>
  <si>
    <t>ACFC</t>
  </si>
  <si>
    <t>IATSE</t>
  </si>
  <si>
    <t>AQTIS</t>
  </si>
  <si>
    <t>NABET</t>
  </si>
  <si>
    <t>Teamsters</t>
  </si>
  <si>
    <t xml:space="preserve">27.95
</t>
  </si>
  <si>
    <t>TOTAL AVANTAGES SOCIAUX</t>
  </si>
  <si>
    <t>FRAIS DE BUREAU DE PRODUCTION</t>
  </si>
  <si>
    <t xml:space="preserve">28.01
</t>
  </si>
  <si>
    <t xml:space="preserve">Location de bureaux
</t>
  </si>
  <si>
    <t xml:space="preserve">28.03
</t>
  </si>
  <si>
    <t xml:space="preserve">Chauffage/électricité
</t>
  </si>
  <si>
    <t xml:space="preserve">28.05
</t>
  </si>
  <si>
    <r>
      <t xml:space="preserve">Mobilier de bureau - </t>
    </r>
    <r>
      <rPr>
        <sz val="9"/>
        <rFont val="Geneva"/>
      </rPr>
      <t xml:space="preserve">locations/achats
</t>
    </r>
  </si>
  <si>
    <t xml:space="preserve">28.07
</t>
  </si>
  <si>
    <r>
      <t>Équipement de bureau -</t>
    </r>
    <r>
      <rPr>
        <sz val="9"/>
        <rFont val="Geneva"/>
      </rPr>
      <t xml:space="preserve"> locations/achats
</t>
    </r>
  </si>
  <si>
    <t xml:space="preserve">28.10
</t>
  </si>
  <si>
    <r>
      <rPr>
        <sz val="9"/>
        <rFont val="Geneva"/>
      </rPr>
      <t xml:space="preserve">Distribution numérique/Photocopies
</t>
    </r>
  </si>
  <si>
    <t xml:space="preserve">28.15
</t>
  </si>
  <si>
    <t xml:space="preserve">Papeterie/matériel de bureau
</t>
  </si>
  <si>
    <t xml:space="preserve">28.20
</t>
  </si>
  <si>
    <r>
      <t>Tél</t>
    </r>
    <r>
      <rPr>
        <sz val="9"/>
        <rFont val="Geneva"/>
      </rPr>
      <t>éphone/cellulaire</t>
    </r>
    <r>
      <rPr>
        <strike/>
        <sz val="9"/>
        <rFont val="Geneva"/>
      </rPr>
      <t xml:space="preserve">
</t>
    </r>
  </si>
  <si>
    <t xml:space="preserve">28.21
</t>
  </si>
  <si>
    <t xml:space="preserve">Internet
</t>
  </si>
  <si>
    <t xml:space="preserve">28.30
</t>
  </si>
  <si>
    <r>
      <t>Messageries/</t>
    </r>
    <r>
      <rPr>
        <sz val="9"/>
        <rFont val="Geneva"/>
      </rPr>
      <t xml:space="preserve">Postes
</t>
    </r>
  </si>
  <si>
    <t xml:space="preserve">28.35
</t>
  </si>
  <si>
    <r>
      <t>Services informatiques</t>
    </r>
    <r>
      <rPr>
        <sz val="9"/>
        <rFont val="Geneva"/>
      </rPr>
      <t>, logiciels, système comptable, etc.</t>
    </r>
  </si>
  <si>
    <t xml:space="preserve">28.40
</t>
  </si>
  <si>
    <t xml:space="preserve">Collations (bureau)
</t>
  </si>
  <si>
    <t xml:space="preserve">28.41
</t>
  </si>
  <si>
    <t xml:space="preserve">Service de traiteur (bureau)
</t>
  </si>
  <si>
    <t xml:space="preserve">28.45
</t>
  </si>
  <si>
    <t xml:space="preserve">Ménage
</t>
  </si>
  <si>
    <t xml:space="preserve">28.50
</t>
  </si>
  <si>
    <t>Sécurité au bureau, système d'alarme, gardiens, etc.</t>
  </si>
  <si>
    <t xml:space="preserve">28.89
</t>
  </si>
  <si>
    <t>Écoresponsabilité/Gestion des matières résiduelles</t>
  </si>
  <si>
    <t xml:space="preserve">28.95
</t>
  </si>
  <si>
    <t>TOTAL FRAIS DE BUREAU DE PRODUCTION</t>
  </si>
  <si>
    <t>FRAIS DE STUDIO</t>
  </si>
  <si>
    <t>Location Studio :</t>
  </si>
  <si>
    <r>
      <t>Préparation/</t>
    </r>
    <r>
      <rPr>
        <sz val="9"/>
        <rFont val="Geneva"/>
      </rPr>
      <t>Démontage</t>
    </r>
  </si>
  <si>
    <t>Tournage</t>
  </si>
  <si>
    <t xml:space="preserve">29.05
</t>
  </si>
  <si>
    <t xml:space="preserve">Électricité
</t>
  </si>
  <si>
    <t xml:space="preserve">29.10
</t>
  </si>
  <si>
    <t xml:space="preserve">Location d'atelier de menuiserie
</t>
  </si>
  <si>
    <t xml:space="preserve">29.15
</t>
  </si>
  <si>
    <t xml:space="preserve">29.16
</t>
  </si>
  <si>
    <t xml:space="preserve">Téléphone
</t>
  </si>
  <si>
    <t xml:space="preserve">29.21
</t>
  </si>
  <si>
    <t xml:space="preserve">29.27
</t>
  </si>
  <si>
    <t xml:space="preserve">Salles d'appui
</t>
  </si>
  <si>
    <t xml:space="preserve">29.30
</t>
  </si>
  <si>
    <r>
      <rPr>
        <sz val="9"/>
        <rFont val="Geneva"/>
      </rPr>
      <t xml:space="preserve">Équipement de studio pour effets spéciaux
</t>
    </r>
  </si>
  <si>
    <t xml:space="preserve">29.45
</t>
  </si>
  <si>
    <t xml:space="preserve">Nettoyage
</t>
  </si>
  <si>
    <t xml:space="preserve">29.50
</t>
  </si>
  <si>
    <r>
      <rPr>
        <sz val="9"/>
        <rFont val="Geneva"/>
      </rPr>
      <t xml:space="preserve">Sécurité, gardiennage des lieux
</t>
    </r>
  </si>
  <si>
    <t xml:space="preserve">29.89
</t>
  </si>
  <si>
    <t xml:space="preserve">29.95
</t>
  </si>
  <si>
    <t>TOTAL FRAIS DE STUDIO</t>
  </si>
  <si>
    <t>FRAIS DE BUREAU -  LIEU DE TOURNAGE</t>
  </si>
  <si>
    <t xml:space="preserve">30.01
</t>
  </si>
  <si>
    <t xml:space="preserve">Location de bureau
</t>
  </si>
  <si>
    <t xml:space="preserve">30.05
</t>
  </si>
  <si>
    <t xml:space="preserve">Mobilier de bureau - locations/achats
</t>
  </si>
  <si>
    <t xml:space="preserve">30.07
</t>
  </si>
  <si>
    <t xml:space="preserve">30.10
</t>
  </si>
  <si>
    <t xml:space="preserve">30.20
</t>
  </si>
  <si>
    <t xml:space="preserve">30.21
</t>
  </si>
  <si>
    <t xml:space="preserve">30.30
</t>
  </si>
  <si>
    <r>
      <t>Messagerie/</t>
    </r>
    <r>
      <rPr>
        <sz val="9"/>
        <rFont val="Geneva"/>
      </rPr>
      <t xml:space="preserve">Postes
</t>
    </r>
  </si>
  <si>
    <t xml:space="preserve">30.45
</t>
  </si>
  <si>
    <t>Nettoyage</t>
  </si>
  <si>
    <t xml:space="preserve">30.89
</t>
  </si>
  <si>
    <t xml:space="preserve">30.95
</t>
  </si>
  <si>
    <t>TOTAL FRAIS DE BUREAU - LIEU DE TOURNAGE</t>
  </si>
  <si>
    <t>FRAIS LIEUX DE TOURNAGE</t>
  </si>
  <si>
    <t xml:space="preserve">31.01
</t>
  </si>
  <si>
    <r>
      <rPr>
        <sz val="9"/>
        <rFont val="Geneva"/>
      </rPr>
      <t xml:space="preserve">Frais de repérage/Frais stockage numérique
</t>
    </r>
  </si>
  <si>
    <t xml:space="preserve">31.05
</t>
  </si>
  <si>
    <t xml:space="preserve">Location/lieux de tournage
</t>
  </si>
  <si>
    <t xml:space="preserve">31.06
</t>
  </si>
  <si>
    <t xml:space="preserve">Relocalisation
</t>
  </si>
  <si>
    <t xml:space="preserve">31.07
</t>
  </si>
  <si>
    <t xml:space="preserve">Électricité/Lieux de tournage
</t>
  </si>
  <si>
    <t>Accès/lieux de tournage :</t>
  </si>
  <si>
    <t>Routes</t>
  </si>
  <si>
    <t>Déneigement</t>
  </si>
  <si>
    <t>Permis de tournage des municipalités</t>
  </si>
  <si>
    <t xml:space="preserve">31.12
</t>
  </si>
  <si>
    <t xml:space="preserve">Stationnement - équipe/camp de base
</t>
  </si>
  <si>
    <t xml:space="preserve">31.15
</t>
  </si>
  <si>
    <r>
      <rPr>
        <sz val="9"/>
        <rFont val="Geneva"/>
      </rPr>
      <t xml:space="preserve">Assurance supplémentaire
</t>
    </r>
  </si>
  <si>
    <t xml:space="preserve">31.20
</t>
  </si>
  <si>
    <r>
      <rPr>
        <sz val="9"/>
        <rFont val="Geneva"/>
      </rPr>
      <t xml:space="preserve">Réparation/remise en état
</t>
    </r>
  </si>
  <si>
    <t xml:space="preserve">31.45
</t>
  </si>
  <si>
    <t xml:space="preserve">31.50
</t>
  </si>
  <si>
    <t xml:space="preserve">31.52
</t>
  </si>
  <si>
    <r>
      <t xml:space="preserve">Services policiers, </t>
    </r>
    <r>
      <rPr>
        <sz val="9"/>
        <rFont val="Geneva"/>
      </rPr>
      <t xml:space="preserve">pompiers
</t>
    </r>
  </si>
  <si>
    <t xml:space="preserve">31.60
</t>
  </si>
  <si>
    <t xml:space="preserve">Relations publiques 
</t>
  </si>
  <si>
    <t xml:space="preserve">31.89
</t>
  </si>
  <si>
    <t xml:space="preserve">31.95
</t>
  </si>
  <si>
    <t>TOTAL LIEUX DE TOURNAGE</t>
  </si>
  <si>
    <t>FRAIS DE RÉGIE</t>
  </si>
  <si>
    <t xml:space="preserve">32.01
</t>
  </si>
  <si>
    <t xml:space="preserve">Repas
</t>
  </si>
  <si>
    <t xml:space="preserve">32.10
</t>
  </si>
  <si>
    <t xml:space="preserve">Service de traiteur
</t>
  </si>
  <si>
    <t>Collations au plateau :</t>
  </si>
  <si>
    <t>Achats</t>
  </si>
  <si>
    <t>Location</t>
  </si>
  <si>
    <t xml:space="preserve">32.18
</t>
  </si>
  <si>
    <r>
      <rPr>
        <sz val="9"/>
        <rFont val="Geneva"/>
      </rPr>
      <t xml:space="preserve">Équipement régie (tables/chaises, matériel)
</t>
    </r>
  </si>
  <si>
    <t xml:space="preserve">32.19
</t>
  </si>
  <si>
    <t>Toilettes</t>
  </si>
  <si>
    <t xml:space="preserve">32.20
</t>
  </si>
  <si>
    <t xml:space="preserve">32.25
</t>
  </si>
  <si>
    <r>
      <t>Premiers soins</t>
    </r>
    <r>
      <rPr>
        <sz val="9"/>
        <rFont val="Geneva"/>
      </rPr>
      <t xml:space="preserve">/matériel santé et sécurité
</t>
    </r>
  </si>
  <si>
    <t xml:space="preserve">32.26
</t>
  </si>
  <si>
    <t xml:space="preserve">Personnel paramédical
</t>
  </si>
  <si>
    <t xml:space="preserve">32.28
</t>
  </si>
  <si>
    <t xml:space="preserve">Officiers de Police/Contrôleurs de circulation
</t>
  </si>
  <si>
    <t xml:space="preserve">32.40
</t>
  </si>
  <si>
    <t xml:space="preserve">Équipements spéciaux: manteau d'hiver, combinaison de plongée, etc.
</t>
  </si>
  <si>
    <t xml:space="preserve">32.45
</t>
  </si>
  <si>
    <r>
      <t>Frais médicaux/assurances/visa</t>
    </r>
    <r>
      <rPr>
        <sz val="9"/>
        <rFont val="Geneva"/>
      </rPr>
      <t xml:space="preserve">s
</t>
    </r>
  </si>
  <si>
    <t xml:space="preserve">32.60
</t>
  </si>
  <si>
    <r>
      <t>Relations publiques</t>
    </r>
    <r>
      <rPr>
        <sz val="9"/>
        <rFont val="Geneva"/>
      </rPr>
      <t xml:space="preserve">/communautaires
</t>
    </r>
  </si>
  <si>
    <t xml:space="preserve">32.70
</t>
  </si>
  <si>
    <r>
      <t>Location</t>
    </r>
    <r>
      <rPr>
        <sz val="9"/>
        <rFont val="Geneva"/>
      </rPr>
      <t xml:space="preserve">s/fourniture de régie
</t>
    </r>
  </si>
  <si>
    <t xml:space="preserve">32.71
</t>
  </si>
  <si>
    <r>
      <t>Achat</t>
    </r>
    <r>
      <rPr>
        <sz val="9"/>
        <rFont val="Geneva"/>
      </rPr>
      <t xml:space="preserve">s/fourniture de régie
</t>
    </r>
  </si>
  <si>
    <t xml:space="preserve">32.89
</t>
  </si>
  <si>
    <t xml:space="preserve">32.95
</t>
  </si>
  <si>
    <t>TOTAL FRAIS DE RÉGIE</t>
  </si>
  <si>
    <t>VOYAGES/SÉJOUR</t>
  </si>
  <si>
    <t xml:space="preserve">33.01
</t>
  </si>
  <si>
    <t xml:space="preserve">Billets
</t>
  </si>
  <si>
    <t xml:space="preserve">33.10
</t>
  </si>
  <si>
    <t xml:space="preserve">Hébergement
</t>
  </si>
  <si>
    <t xml:space="preserve">33.20
</t>
  </si>
  <si>
    <t xml:space="preserve">Per diem
</t>
  </si>
  <si>
    <t xml:space="preserve">33.30
</t>
  </si>
  <si>
    <r>
      <rPr>
        <sz val="9"/>
        <rFont val="Geneva"/>
      </rPr>
      <t xml:space="preserve">Transferts (taxis/limousines)
</t>
    </r>
  </si>
  <si>
    <t xml:space="preserve">33.35
</t>
  </si>
  <si>
    <t xml:space="preserve">Excès de bagage
</t>
  </si>
  <si>
    <t xml:space="preserve">33.40
</t>
  </si>
  <si>
    <t xml:space="preserve">Expédition
</t>
  </si>
  <si>
    <t xml:space="preserve">33.50
</t>
  </si>
  <si>
    <t xml:space="preserve">Douanes/courtages
</t>
  </si>
  <si>
    <t xml:space="preserve">33.95
</t>
  </si>
  <si>
    <t>TOTAL VOYAGES/SÉJOUR</t>
  </si>
  <si>
    <t>TRANSPORT</t>
  </si>
  <si>
    <t>Automobiles de production - équipe :</t>
  </si>
  <si>
    <t>Électrique</t>
  </si>
  <si>
    <t>Hybride</t>
  </si>
  <si>
    <t>Essence</t>
  </si>
  <si>
    <t>Camions/fourgonnettes:</t>
  </si>
  <si>
    <t>Autobus:</t>
  </si>
  <si>
    <t>Unités mobiles (loges, bureaux, CCM, etc):</t>
  </si>
  <si>
    <t>Automobiles de production - comédien:</t>
  </si>
  <si>
    <t xml:space="preserve">34.20
</t>
  </si>
  <si>
    <t>Véhicules spéciaux d'appui (bateaux,motoneige, logis, etc.):</t>
  </si>
  <si>
    <r>
      <rPr>
        <sz val="9"/>
        <rFont val="Geneva"/>
      </rPr>
      <t>Recharge électrique/Essence:</t>
    </r>
  </si>
  <si>
    <t>Recharge électrique</t>
  </si>
  <si>
    <t xml:space="preserve">34.32
</t>
  </si>
  <si>
    <t xml:space="preserve">34.35
</t>
  </si>
  <si>
    <t xml:space="preserve">Réparations
</t>
  </si>
  <si>
    <t xml:space="preserve">34.40
</t>
  </si>
  <si>
    <r>
      <t>Taxis/</t>
    </r>
    <r>
      <rPr>
        <sz val="9"/>
        <rFont val="Geneva"/>
      </rPr>
      <t xml:space="preserve">Co-voiturage/Navette
</t>
    </r>
  </si>
  <si>
    <t xml:space="preserve">34.45
</t>
  </si>
  <si>
    <t xml:space="preserve">Stationnement
</t>
  </si>
  <si>
    <t xml:space="preserve">34.47
</t>
  </si>
  <si>
    <t xml:space="preserve">Kilométrage
</t>
  </si>
  <si>
    <t xml:space="preserve">34.50
</t>
  </si>
  <si>
    <t xml:space="preserve">Permis/plaques spéciales
</t>
  </si>
  <si>
    <t xml:space="preserve">34.55
</t>
  </si>
  <si>
    <t xml:space="preserve">Douane/courtage
</t>
  </si>
  <si>
    <t xml:space="preserve">34.95
</t>
  </si>
  <si>
    <t>TOTAL TRANSPORT</t>
  </si>
  <si>
    <t>MATÉRIEL DE CONSTRUCTION</t>
  </si>
  <si>
    <t xml:space="preserve">35.10
</t>
  </si>
  <si>
    <t xml:space="preserve">Location/menuiserie
</t>
  </si>
  <si>
    <t xml:space="preserve">35.15
</t>
  </si>
  <si>
    <t xml:space="preserve">Achats/menuiserie
</t>
  </si>
  <si>
    <t xml:space="preserve">35.20
</t>
  </si>
  <si>
    <t xml:space="preserve">Location/peinture
</t>
  </si>
  <si>
    <t xml:space="preserve">35.25
</t>
  </si>
  <si>
    <t xml:space="preserve">Achats/peinture
</t>
  </si>
  <si>
    <t xml:space="preserve">35.45
</t>
  </si>
  <si>
    <r>
      <rPr>
        <sz val="9"/>
        <rFont val="Geneva"/>
      </rPr>
      <t xml:space="preserve">Écran chromatique/Toile de fond/Cyclorama
</t>
    </r>
  </si>
  <si>
    <t xml:space="preserve">35.80
</t>
  </si>
  <si>
    <t>Paysagement</t>
  </si>
  <si>
    <t xml:space="preserve">35.89
</t>
  </si>
  <si>
    <t>Écoresponabilité/Gestion des matières résiduelles/Entreposage</t>
  </si>
  <si>
    <t xml:space="preserve">35.95
</t>
  </si>
  <si>
    <t>TOTAL MATÉRIEL DE CONSTRUCTION</t>
  </si>
  <si>
    <t>MATÉRIEL D'ARTISTE</t>
  </si>
  <si>
    <t xml:space="preserve">36.10
</t>
  </si>
  <si>
    <t xml:space="preserve">Fournitures/dessins
</t>
  </si>
  <si>
    <t xml:space="preserve">36.12
</t>
  </si>
  <si>
    <t xml:space="preserve">Équipement/dessin
</t>
  </si>
  <si>
    <t xml:space="preserve">36.15
</t>
  </si>
  <si>
    <t xml:space="preserve">Frais de recherche
</t>
  </si>
  <si>
    <t xml:space="preserve">36.20
</t>
  </si>
  <si>
    <t xml:space="preserve">Impression/Stockage numérique
</t>
  </si>
  <si>
    <t xml:space="preserve">36.22
</t>
  </si>
  <si>
    <t xml:space="preserve">Reproductions
</t>
  </si>
  <si>
    <t xml:space="preserve">36.95
</t>
  </si>
  <si>
    <t>TOTAL MATÉRIEL D'ARTISTE</t>
  </si>
  <si>
    <t>DÉCORS</t>
  </si>
  <si>
    <t xml:space="preserve">37.10
</t>
  </si>
  <si>
    <t xml:space="preserve">Locations
</t>
  </si>
  <si>
    <t xml:space="preserve">37.30
</t>
  </si>
  <si>
    <t xml:space="preserve">Achats
</t>
  </si>
  <si>
    <t xml:space="preserve">37.40
</t>
  </si>
  <si>
    <t xml:space="preserve">Fabrication
</t>
  </si>
  <si>
    <t xml:space="preserve">37.48
</t>
  </si>
  <si>
    <t xml:space="preserve">Réparation/remplacement
</t>
  </si>
  <si>
    <t xml:space="preserve">37.89
</t>
  </si>
  <si>
    <t xml:space="preserve">37.95
</t>
  </si>
  <si>
    <t>TOTAL DÉCORS</t>
  </si>
  <si>
    <t>ACCESSOIRES</t>
  </si>
  <si>
    <t xml:space="preserve">38.10
</t>
  </si>
  <si>
    <t xml:space="preserve">38.30
</t>
  </si>
  <si>
    <t xml:space="preserve">38.40
</t>
  </si>
  <si>
    <t xml:space="preserve">38.45
</t>
  </si>
  <si>
    <t xml:space="preserve">Graphisme/enseigne
</t>
  </si>
  <si>
    <t xml:space="preserve">38.48
</t>
  </si>
  <si>
    <t xml:space="preserve">38.50
</t>
  </si>
  <si>
    <r>
      <rPr>
        <sz val="9"/>
        <rFont val="Geneva"/>
      </rPr>
      <t xml:space="preserve">Véhicules cinématographiques - locations
</t>
    </r>
  </si>
  <si>
    <t xml:space="preserve">38.55
</t>
  </si>
  <si>
    <r>
      <rPr>
        <sz val="9"/>
        <rFont val="Geneva"/>
      </rPr>
      <t xml:space="preserve">Véhicules cinématographiques - achats
</t>
    </r>
  </si>
  <si>
    <t xml:space="preserve">38.57
</t>
  </si>
  <si>
    <r>
      <rPr>
        <sz val="9"/>
        <rFont val="Geneva"/>
      </rPr>
      <t xml:space="preserve">Véhicules cinématographiques - modifications
</t>
    </r>
  </si>
  <si>
    <t xml:space="preserve">38.59
</t>
  </si>
  <si>
    <r>
      <rPr>
        <sz val="9"/>
        <rFont val="Geneva"/>
      </rPr>
      <t xml:space="preserve">Assurances supplémentaires
</t>
    </r>
  </si>
  <si>
    <t xml:space="preserve">38.89
</t>
  </si>
  <si>
    <t xml:space="preserve">38.95
</t>
  </si>
  <si>
    <t>TOTAL ACCESSOIRES</t>
  </si>
  <si>
    <t>EFFETS SPÉCIAUX</t>
  </si>
  <si>
    <t xml:space="preserve">39.10
</t>
  </si>
  <si>
    <t xml:space="preserve">39.30
</t>
  </si>
  <si>
    <t xml:space="preserve">39.40
</t>
  </si>
  <si>
    <r>
      <t>Cascades/</t>
    </r>
    <r>
      <rPr>
        <sz val="9"/>
        <rFont val="Geneva"/>
      </rPr>
      <t xml:space="preserve">locations et achats
</t>
    </r>
  </si>
  <si>
    <t xml:space="preserve">39.45
</t>
  </si>
  <si>
    <t xml:space="preserve">Armes/frais de permis
</t>
  </si>
  <si>
    <t xml:space="preserve">39.89
</t>
  </si>
  <si>
    <t xml:space="preserve">39.95
</t>
  </si>
  <si>
    <t>TOTAL EFFETS SPÉCIAUX</t>
  </si>
  <si>
    <t>ANIMAUX</t>
  </si>
  <si>
    <t xml:space="preserve">40.10
</t>
  </si>
  <si>
    <t xml:space="preserve">40.30
</t>
  </si>
  <si>
    <t xml:space="preserve">40.40
</t>
  </si>
  <si>
    <r>
      <t>Alimentation</t>
    </r>
    <r>
      <rPr>
        <sz val="9"/>
        <rFont val="Geneva"/>
      </rPr>
      <t xml:space="preserve">/hébergement
</t>
    </r>
  </si>
  <si>
    <t xml:space="preserve">40.45
</t>
  </si>
  <si>
    <t xml:space="preserve">Transport
</t>
  </si>
  <si>
    <t xml:space="preserve">40.47
</t>
  </si>
  <si>
    <t xml:space="preserve">Frais vétérinaires
</t>
  </si>
  <si>
    <t xml:space="preserve">40.55
</t>
  </si>
  <si>
    <t xml:space="preserve">40.95
</t>
  </si>
  <si>
    <t>TOTAL ANIMAUX</t>
  </si>
  <si>
    <t>COSTUMES</t>
  </si>
  <si>
    <t xml:space="preserve">41.10
</t>
  </si>
  <si>
    <t xml:space="preserve">41.30
</t>
  </si>
  <si>
    <t xml:space="preserve">41.40
</t>
  </si>
  <si>
    <t xml:space="preserve">41.43
</t>
  </si>
  <si>
    <t xml:space="preserve">Expédition/douane/courtage
</t>
  </si>
  <si>
    <t xml:space="preserve">41.48
</t>
  </si>
  <si>
    <t xml:space="preserve">Réparation/nettoyage
</t>
  </si>
  <si>
    <t xml:space="preserve">41.89
</t>
  </si>
  <si>
    <t xml:space="preserve">41.95
</t>
  </si>
  <si>
    <t>TOTAL COSTUMES</t>
  </si>
  <si>
    <t>MAQUILLAGE/COIFFURE</t>
  </si>
  <si>
    <t xml:space="preserve">42.10
</t>
  </si>
  <si>
    <t xml:space="preserve">Locations/maquillage
</t>
  </si>
  <si>
    <t xml:space="preserve">42.12
</t>
  </si>
  <si>
    <t xml:space="preserve">Achats/maquillage
</t>
  </si>
  <si>
    <t xml:space="preserve">42.20
</t>
  </si>
  <si>
    <t xml:space="preserve">Locations/coiffure
</t>
  </si>
  <si>
    <t xml:space="preserve">42.22
</t>
  </si>
  <si>
    <t xml:space="preserve">Achats/coiffure
</t>
  </si>
  <si>
    <t xml:space="preserve">42.26
</t>
  </si>
  <si>
    <r>
      <rPr>
        <sz val="9"/>
        <rFont val="Geneva"/>
      </rPr>
      <t xml:space="preserve">Locations et achats/perruques, postiches
</t>
    </r>
  </si>
  <si>
    <t xml:space="preserve">42.40
</t>
  </si>
  <si>
    <t xml:space="preserve">Effets spéciaux
</t>
  </si>
  <si>
    <t xml:space="preserve">42.43
</t>
  </si>
  <si>
    <t xml:space="preserve">42.95
</t>
  </si>
  <si>
    <t>TOTAL MAQUILLAGE/COIFFURE</t>
  </si>
  <si>
    <t>STUDIO VIDÉO</t>
  </si>
  <si>
    <t xml:space="preserve">43.01
</t>
  </si>
  <si>
    <t xml:space="preserve">Studio
</t>
  </si>
  <si>
    <t xml:space="preserve">43.05
</t>
  </si>
  <si>
    <t xml:space="preserve">Salle de contrôle
</t>
  </si>
  <si>
    <t xml:space="preserve">43.10
</t>
  </si>
  <si>
    <t xml:space="preserve">Traitement de l'image
</t>
  </si>
  <si>
    <t xml:space="preserve">43.15
</t>
  </si>
  <si>
    <t xml:space="preserve">Caméra(s)
</t>
  </si>
  <si>
    <t xml:space="preserve">43.20
</t>
  </si>
  <si>
    <t xml:space="preserve">Magnétoscope(s)
</t>
  </si>
  <si>
    <t xml:space="preserve">43.25
</t>
  </si>
  <si>
    <t xml:space="preserve">Audio
</t>
  </si>
  <si>
    <t xml:space="preserve">43.30
</t>
  </si>
  <si>
    <t xml:space="preserve">Quantel/Ultramatte
</t>
  </si>
  <si>
    <t xml:space="preserve">43.33
</t>
  </si>
  <si>
    <t xml:space="preserve">Télécinéma
</t>
  </si>
  <si>
    <t xml:space="preserve">43.40
</t>
  </si>
  <si>
    <t xml:space="preserve">43.42
</t>
  </si>
  <si>
    <t xml:space="preserve">Interphone
</t>
  </si>
  <si>
    <t xml:space="preserve">43.44
</t>
  </si>
  <si>
    <t xml:space="preserve">Générateur de caractères
</t>
  </si>
  <si>
    <t xml:space="preserve">43.46
</t>
  </si>
  <si>
    <t xml:space="preserve">Écran(s) témoin
</t>
  </si>
  <si>
    <t xml:space="preserve">43.50
</t>
  </si>
  <si>
    <t xml:space="preserve">Salles costumes/maquillage
</t>
  </si>
  <si>
    <t xml:space="preserve">43.60
</t>
  </si>
  <si>
    <t xml:space="preserve">Atelier de menuiserie
</t>
  </si>
  <si>
    <t xml:space="preserve">43.95
</t>
  </si>
  <si>
    <t>TOTAL STUDIO VIDÉO</t>
  </si>
  <si>
    <t>UNITÉ MOBILE VIDÉO</t>
  </si>
  <si>
    <t>Unité(s) mobile(s) :</t>
  </si>
  <si>
    <t>Vidéo</t>
  </si>
  <si>
    <t>Audio</t>
  </si>
  <si>
    <t xml:space="preserve">44.05
</t>
  </si>
  <si>
    <t xml:space="preserve">44.10
</t>
  </si>
  <si>
    <t xml:space="preserve">44.15
</t>
  </si>
  <si>
    <t xml:space="preserve">Équipement audio
</t>
  </si>
  <si>
    <t xml:space="preserve">44.20
</t>
  </si>
  <si>
    <t xml:space="preserve">Magnétoscope(s) 
</t>
  </si>
  <si>
    <t xml:space="preserve">44.25
</t>
  </si>
  <si>
    <t xml:space="preserve">Magnétoscope(s) à ralenti
</t>
  </si>
  <si>
    <t xml:space="preserve">44.30
</t>
  </si>
  <si>
    <t xml:space="preserve">Équipement spécial
</t>
  </si>
  <si>
    <t xml:space="preserve">44.35
</t>
  </si>
  <si>
    <t xml:space="preserve">44.95
</t>
  </si>
  <si>
    <t>TOTAL UNITÉ MOBILE VIDÉO</t>
  </si>
  <si>
    <t>ÉQUIPEMENT CAMÉRA</t>
  </si>
  <si>
    <t xml:space="preserve">45.10
</t>
  </si>
  <si>
    <t xml:space="preserve">Location de base
</t>
  </si>
  <si>
    <t xml:space="preserve">45.12
</t>
  </si>
  <si>
    <t xml:space="preserve">Locations quotidiennes
</t>
  </si>
  <si>
    <t xml:space="preserve">45.15
</t>
  </si>
  <si>
    <t xml:space="preserve">Location spéciales
</t>
  </si>
  <si>
    <t xml:space="preserve">45.25
</t>
  </si>
  <si>
    <t xml:space="preserve">Équipement V.A./D.I.T.
</t>
  </si>
  <si>
    <t xml:space="preserve">45.27
</t>
  </si>
  <si>
    <t xml:space="preserve">Disques durs/Cartes
</t>
  </si>
  <si>
    <t xml:space="preserve">45.30
</t>
  </si>
  <si>
    <t xml:space="preserve">45.35
</t>
  </si>
  <si>
    <r>
      <t>Steadi</t>
    </r>
    <r>
      <rPr>
        <sz val="9"/>
        <rFont val="Geneva"/>
      </rPr>
      <t xml:space="preserve">cam
</t>
    </r>
  </si>
  <si>
    <t xml:space="preserve">45.43
</t>
  </si>
  <si>
    <t xml:space="preserve">Expédition/Courtage
</t>
  </si>
  <si>
    <t xml:space="preserve">45.85
</t>
  </si>
  <si>
    <t xml:space="preserve">Pertes et dommages
</t>
  </si>
  <si>
    <t xml:space="preserve">45.95
</t>
  </si>
  <si>
    <t>TOTAL ÉQUIPEMENT CAMÉRA</t>
  </si>
  <si>
    <t>ÉQUIPEMENT ÉLECTRIQUE</t>
  </si>
  <si>
    <t xml:space="preserve">46.10
</t>
  </si>
  <si>
    <t xml:space="preserve">46.12
</t>
  </si>
  <si>
    <t xml:space="preserve">46.15
</t>
  </si>
  <si>
    <t>Génératrice(s):</t>
  </si>
  <si>
    <t>Modules énergétique autonomes</t>
  </si>
  <si>
    <t>Génératrice d'essence</t>
  </si>
  <si>
    <t>Recharge électrique/Essence:</t>
  </si>
  <si>
    <t xml:space="preserve">46.30
</t>
  </si>
  <si>
    <t xml:space="preserve">46.85
</t>
  </si>
  <si>
    <t xml:space="preserve">46.95
</t>
  </si>
  <si>
    <t>TOTAL ÉQUIPEMENT ÉLECTRIQUE</t>
  </si>
  <si>
    <t>ÉQUIPEMENT MACHINISTE</t>
  </si>
  <si>
    <t xml:space="preserve">47.10
</t>
  </si>
  <si>
    <t xml:space="preserve">47.12
</t>
  </si>
  <si>
    <t xml:space="preserve">47.15
</t>
  </si>
  <si>
    <t xml:space="preserve">47.20
</t>
  </si>
  <si>
    <t xml:space="preserve">Location de grue
</t>
  </si>
  <si>
    <t xml:space="preserve">47.25
</t>
  </si>
  <si>
    <t xml:space="preserve">Échafaudage
</t>
  </si>
  <si>
    <t xml:space="preserve">47.30
</t>
  </si>
  <si>
    <t xml:space="preserve">47.85
</t>
  </si>
  <si>
    <t xml:space="preserve">47.95
</t>
  </si>
  <si>
    <t>TOTAL ÉQUIPEMENT MACHINISTE</t>
  </si>
  <si>
    <t>ÉQUIPEMENT SON</t>
  </si>
  <si>
    <t xml:space="preserve">48.10
</t>
  </si>
  <si>
    <t xml:space="preserve">48.12
</t>
  </si>
  <si>
    <t xml:space="preserve">48.16
</t>
  </si>
  <si>
    <t xml:space="preserve">Micros portatifs
</t>
  </si>
  <si>
    <t xml:space="preserve">48.28
</t>
  </si>
  <si>
    <r>
      <t xml:space="preserve">Émetteurs-récepteurs </t>
    </r>
    <r>
      <rPr>
        <sz val="9"/>
        <rFont val="Geneva"/>
      </rPr>
      <t xml:space="preserve">portatifs
</t>
    </r>
  </si>
  <si>
    <t xml:space="preserve">48.30
</t>
  </si>
  <si>
    <t xml:space="preserve">48.95
</t>
  </si>
  <si>
    <t>TOTAL ÉQUIPEMENT SON</t>
  </si>
  <si>
    <t>DEUXIEME EQUIPE</t>
  </si>
  <si>
    <t>Équipe:</t>
  </si>
  <si>
    <t xml:space="preserve">49.15
</t>
  </si>
  <si>
    <t xml:space="preserve">49.20
</t>
  </si>
  <si>
    <r>
      <t>Voyages/séjours</t>
    </r>
    <r>
      <rPr>
        <strike/>
        <sz val="9"/>
        <color theme="6" tint="-0.249977111117893"/>
        <rFont val="Geneva"/>
      </rPr>
      <t xml:space="preserve">
</t>
    </r>
  </si>
  <si>
    <t xml:space="preserve">49.25
</t>
  </si>
  <si>
    <t xml:space="preserve">49.30
</t>
  </si>
  <si>
    <t xml:space="preserve">Équipement
</t>
  </si>
  <si>
    <t xml:space="preserve">49.40
</t>
  </si>
  <si>
    <t xml:space="preserve">Pellicule/Disques durs
</t>
  </si>
  <si>
    <t xml:space="preserve">49.42
</t>
  </si>
  <si>
    <t xml:space="preserve">Développement
</t>
  </si>
  <si>
    <t xml:space="preserve">49.44
</t>
  </si>
  <si>
    <t xml:space="preserve">Transferts/Copie de travail
</t>
  </si>
  <si>
    <t xml:space="preserve">49.89
</t>
  </si>
  <si>
    <t xml:space="preserve">49.95
</t>
  </si>
  <si>
    <t>TOTAL DEUXIEME EQUIPE</t>
  </si>
  <si>
    <t>RUBANS MAGNÉTOSCOPIQUES</t>
  </si>
  <si>
    <t>Tournage original :</t>
  </si>
  <si>
    <t>Copie maîtresse</t>
  </si>
  <si>
    <t>Copie de sécurité</t>
  </si>
  <si>
    <t>Enregistrements audio/disques durs</t>
  </si>
  <si>
    <t>Cassette(s) effets sonores</t>
  </si>
  <si>
    <t>Rubans/transfert film à vidéo :</t>
  </si>
  <si>
    <t>Négatif</t>
  </si>
  <si>
    <t>Positif</t>
  </si>
  <si>
    <t xml:space="preserve">50.20
</t>
  </si>
  <si>
    <t xml:space="preserve">Copie avec code temporel
</t>
  </si>
  <si>
    <t xml:space="preserve">50.50
</t>
  </si>
  <si>
    <r>
      <t>Copies de visionnement</t>
    </r>
    <r>
      <rPr>
        <sz val="9"/>
        <rFont val="Geneva"/>
      </rPr>
      <t>/Plateforme - visionnement des rushes</t>
    </r>
  </si>
  <si>
    <t xml:space="preserve">50.95
</t>
  </si>
  <si>
    <t>TOTAL RUBANS MAGNÉTOSCOPIQUES</t>
  </si>
  <si>
    <t>LABORATOIRE DE PRODUCTION</t>
  </si>
  <si>
    <t xml:space="preserve">51.01
</t>
  </si>
  <si>
    <t xml:space="preserve">Pellicule vierge
</t>
  </si>
  <si>
    <t xml:space="preserve">51.10
</t>
  </si>
  <si>
    <t xml:space="preserve">Développement 
</t>
  </si>
  <si>
    <t xml:space="preserve">51.15
</t>
  </si>
  <si>
    <t xml:space="preserve">Développement spécial
</t>
  </si>
  <si>
    <t xml:space="preserve">51.17
</t>
  </si>
  <si>
    <t xml:space="preserve">Vacuum
</t>
  </si>
  <si>
    <t xml:space="preserve">51.20
</t>
  </si>
  <si>
    <t xml:space="preserve">Copie de travail
</t>
  </si>
  <si>
    <t xml:space="preserve">51.24
</t>
  </si>
  <si>
    <t xml:space="preserve">Sélection de prises
</t>
  </si>
  <si>
    <t xml:space="preserve">51.26
</t>
  </si>
  <si>
    <t xml:space="preserve">Tirage spécial
</t>
  </si>
  <si>
    <t xml:space="preserve">51.30
</t>
  </si>
  <si>
    <r>
      <t>Ruban</t>
    </r>
    <r>
      <rPr>
        <sz val="9"/>
        <rFont val="Geneva"/>
      </rPr>
      <t xml:space="preserve">s magnétiques maîtresse
</t>
    </r>
  </si>
  <si>
    <t>Repiquage magnétique :</t>
  </si>
  <si>
    <t>Rubans</t>
  </si>
  <si>
    <t>Durée</t>
  </si>
  <si>
    <t xml:space="preserve">51.40
</t>
  </si>
  <si>
    <t xml:space="preserve">Synchronisation
</t>
  </si>
  <si>
    <t xml:space="preserve">51.50
</t>
  </si>
  <si>
    <t xml:space="preserve">Numérotage de bord
</t>
  </si>
  <si>
    <t xml:space="preserve">51.60
</t>
  </si>
  <si>
    <t xml:space="preserve">Projections (rushes)
</t>
  </si>
  <si>
    <t xml:space="preserve">51.61
</t>
  </si>
  <si>
    <t xml:space="preserve">Rushes/Dailies - Copies de visionnement </t>
  </si>
  <si>
    <t xml:space="preserve">51.62
</t>
  </si>
  <si>
    <t xml:space="preserve">Diffusion en continu ("Telestreaming")
</t>
  </si>
  <si>
    <r>
      <t>Photos de continuité/produc</t>
    </r>
    <r>
      <rPr>
        <sz val="9"/>
        <rFont val="Geneva"/>
      </rPr>
      <t xml:space="preserve">tion
</t>
    </r>
  </si>
  <si>
    <t xml:space="preserve">51.95
</t>
  </si>
  <si>
    <t>TOTAL LABORATOIRE DE PRODUCTION</t>
  </si>
  <si>
    <t>ENREGISTREMENT DES VOIX - ANIMATION</t>
  </si>
  <si>
    <t xml:space="preserve">52.05
</t>
  </si>
  <si>
    <t xml:space="preserve">Directeur de plateau
</t>
  </si>
  <si>
    <t>52.10</t>
  </si>
  <si>
    <t>52.20</t>
  </si>
  <si>
    <t xml:space="preserve">Monteur des voix
</t>
  </si>
  <si>
    <t>52.30</t>
  </si>
  <si>
    <t xml:space="preserve">Piste guide
</t>
  </si>
  <si>
    <t xml:space="preserve">52.40
</t>
  </si>
  <si>
    <t xml:space="preserve">Location de studio de son
</t>
  </si>
  <si>
    <t xml:space="preserve">52.90
</t>
  </si>
  <si>
    <t>52.95</t>
  </si>
  <si>
    <t>TOTAL ENREGISTREMENT DES VOIX - ANIMATION</t>
  </si>
  <si>
    <t>ÉQUIPE DE PRODUCTION - ANIMATION</t>
  </si>
  <si>
    <t xml:space="preserve">Producteur délégué - animation
</t>
  </si>
  <si>
    <t>53.02</t>
  </si>
  <si>
    <t xml:space="preserve">Chef d'équipe / superviseur de prod. - anim.
</t>
  </si>
  <si>
    <t>53.05</t>
  </si>
  <si>
    <t xml:space="preserve">Directeur de production - animation
</t>
  </si>
  <si>
    <t>53.06</t>
  </si>
  <si>
    <t xml:space="preserve">Assistant directeur de production - animation
</t>
  </si>
  <si>
    <t>53.08</t>
  </si>
  <si>
    <t xml:space="preserve">Directeur technique - animation
</t>
  </si>
  <si>
    <t>53.09</t>
  </si>
  <si>
    <t xml:space="preserve">Chef coordonnateur - animation
</t>
  </si>
  <si>
    <t>53.10</t>
  </si>
  <si>
    <t xml:space="preserve">Coordonnateur - animation
</t>
  </si>
  <si>
    <t>53.20</t>
  </si>
  <si>
    <t xml:space="preserve">Assistant réalisateur - animation
</t>
  </si>
  <si>
    <t>53.25</t>
  </si>
  <si>
    <t xml:space="preserve">Secrétaire du réalisateur - animation
</t>
  </si>
  <si>
    <t xml:space="preserve">53.30
</t>
  </si>
  <si>
    <t xml:space="preserve">Coordonnateur du design - animation
</t>
  </si>
  <si>
    <t>53.35</t>
  </si>
  <si>
    <t xml:space="preserve">Assitant de production - animation
</t>
  </si>
  <si>
    <t>53.45</t>
  </si>
  <si>
    <t xml:space="preserve">Secrétaire de production - animation
</t>
  </si>
  <si>
    <t>53.50</t>
  </si>
  <si>
    <t xml:space="preserve">Comptable de production - animation
</t>
  </si>
  <si>
    <t>53.54</t>
  </si>
  <si>
    <t xml:space="preserve">Assistant comptable de production - animation
</t>
  </si>
  <si>
    <t xml:space="preserve">53.90
</t>
  </si>
  <si>
    <t>53.95</t>
  </si>
  <si>
    <t>TOTAL ÉQUIPE DE PRODUCTION - ANIMATION</t>
  </si>
  <si>
    <t>ÉQUIPE DE CONCEPTION ARTISTIQUE - ANIMATION</t>
  </si>
  <si>
    <t xml:space="preserve">54.01
</t>
  </si>
  <si>
    <t>Directeur artistique - animation</t>
  </si>
  <si>
    <t>54.02</t>
  </si>
  <si>
    <t xml:space="preserve">Chef du design - animation
</t>
  </si>
  <si>
    <t>54.05</t>
  </si>
  <si>
    <t xml:space="preserve">Designer de conception des personnages
</t>
  </si>
  <si>
    <t>54.09</t>
  </si>
  <si>
    <t xml:space="preserve">Designer conception décor
</t>
  </si>
  <si>
    <t>54.20</t>
  </si>
  <si>
    <t xml:space="preserve">Designer des accessoires
</t>
  </si>
  <si>
    <t>54.25</t>
  </si>
  <si>
    <t xml:space="preserve">Directeur des effets spéciaux
</t>
  </si>
  <si>
    <t>54.35</t>
  </si>
  <si>
    <t xml:space="preserve">Designer des effets spéciaux
</t>
  </si>
  <si>
    <t>54.50</t>
  </si>
  <si>
    <t xml:space="preserve">Designer des couleurs (BG)
</t>
  </si>
  <si>
    <t>54.55</t>
  </si>
  <si>
    <t xml:space="preserve">Designer des couleurs (Personnages)
</t>
  </si>
  <si>
    <t>54.60</t>
  </si>
  <si>
    <t xml:space="preserve">Superviseur de scénario maquette - anim.
</t>
  </si>
  <si>
    <t>54.61</t>
  </si>
  <si>
    <t xml:space="preserve">Coordonnateur storyboard
</t>
  </si>
  <si>
    <t>54.62</t>
  </si>
  <si>
    <t xml:space="preserve">Artiste storyboard
</t>
  </si>
  <si>
    <t>54.64</t>
  </si>
  <si>
    <t xml:space="preserve">Réviseur final de storyboard
</t>
  </si>
  <si>
    <t>54.70</t>
  </si>
  <si>
    <t xml:space="preserve">Technicien animatique
</t>
  </si>
  <si>
    <t>54.80</t>
  </si>
  <si>
    <t xml:space="preserve">Directeur feuilles de direction
</t>
  </si>
  <si>
    <t>54.82</t>
  </si>
  <si>
    <t xml:space="preserve">Minutage et décodage des dialogues
</t>
  </si>
  <si>
    <t xml:space="preserve">54.90
</t>
  </si>
  <si>
    <t>54.95</t>
  </si>
  <si>
    <t>TOTAL ÉQUIPE DE CONCEPTION ARTISTIQUE - ANIMATION</t>
  </si>
  <si>
    <t>ÉQUIPE ANIMATION 2D</t>
  </si>
  <si>
    <t xml:space="preserve">55.01
</t>
  </si>
  <si>
    <t>Directeur des décors</t>
  </si>
  <si>
    <t>55.02</t>
  </si>
  <si>
    <t xml:space="preserve">Assistant directeur des décors
</t>
  </si>
  <si>
    <t>55.05</t>
  </si>
  <si>
    <t xml:space="preserve">Aritste décors
</t>
  </si>
  <si>
    <t>55.06</t>
  </si>
  <si>
    <t xml:space="preserve">Superviseur Layout
</t>
  </si>
  <si>
    <t xml:space="preserve">Artiste key layout
</t>
  </si>
  <si>
    <t>55.08</t>
  </si>
  <si>
    <t xml:space="preserve">Artiste mise au propre
</t>
  </si>
  <si>
    <t>55.10</t>
  </si>
  <si>
    <t xml:space="preserve">Animateur clé / Astiste de Key posing
</t>
  </si>
  <si>
    <t>55.20</t>
  </si>
  <si>
    <t xml:space="preserve">Directeur de l'animation 2D
</t>
  </si>
  <si>
    <t>55.25</t>
  </si>
  <si>
    <t xml:space="preserve">Superviseur de l'animation
</t>
  </si>
  <si>
    <t>55.45</t>
  </si>
  <si>
    <t xml:space="preserve">Coordonnateur de l'animation
</t>
  </si>
  <si>
    <t>55.50</t>
  </si>
  <si>
    <t xml:space="preserve">Animateur
</t>
  </si>
  <si>
    <t>55.54</t>
  </si>
  <si>
    <t xml:space="preserve">Animateur de la caméra
</t>
  </si>
  <si>
    <t>55.55</t>
  </si>
  <si>
    <t xml:space="preserve">Vérificateur d'animation
</t>
  </si>
  <si>
    <t>55.60</t>
  </si>
  <si>
    <t xml:space="preserve">Directeur décor couleur
</t>
  </si>
  <si>
    <t>55.61</t>
  </si>
  <si>
    <t xml:space="preserve">Coordonnateur décor couleur
</t>
  </si>
  <si>
    <t>55.62</t>
  </si>
  <si>
    <t xml:space="preserve">Artiste décors clés
</t>
  </si>
  <si>
    <t>55.63</t>
  </si>
  <si>
    <t xml:space="preserve">Artiste décor couleur
</t>
  </si>
  <si>
    <t>55.64</t>
  </si>
  <si>
    <t xml:space="preserve">Artiste personnages couleur
</t>
  </si>
  <si>
    <t>55.65</t>
  </si>
  <si>
    <t xml:space="preserve">Artiste accessoires
</t>
  </si>
  <si>
    <t>55.66</t>
  </si>
  <si>
    <t xml:space="preserve">Artiste effets spéciaux
</t>
  </si>
  <si>
    <t>55.67</t>
  </si>
  <si>
    <t xml:space="preserve">Coloriste
</t>
  </si>
  <si>
    <t>55.68</t>
  </si>
  <si>
    <t xml:space="preserve">Assembleur de niveau (Compositeur)
</t>
  </si>
  <si>
    <t>55.80</t>
  </si>
  <si>
    <t xml:space="preserve">Stagiaires Animation 2D
</t>
  </si>
  <si>
    <t xml:space="preserve">55.90
</t>
  </si>
  <si>
    <t>55.95</t>
  </si>
  <si>
    <t>TOTAL ÉQUIPE ANIMATION 2D</t>
  </si>
  <si>
    <t>ÉQUIPE ANIMATION 3D</t>
  </si>
  <si>
    <t xml:space="preserve">56.01
</t>
  </si>
  <si>
    <t>Directeur de l'animation 3D</t>
  </si>
  <si>
    <t>56.02</t>
  </si>
  <si>
    <t xml:space="preserve">Directeur modelisation
</t>
  </si>
  <si>
    <t>56.05</t>
  </si>
  <si>
    <t xml:space="preserve">Sculpteur personnages
</t>
  </si>
  <si>
    <t>56.06</t>
  </si>
  <si>
    <t xml:space="preserve">Modeleur personnages
</t>
  </si>
  <si>
    <t>56.08</t>
  </si>
  <si>
    <t xml:space="preserve">Modeleur décors
</t>
  </si>
  <si>
    <t>56.09</t>
  </si>
  <si>
    <t xml:space="preserve">Modeleur accessoires
</t>
  </si>
  <si>
    <t>56.10</t>
  </si>
  <si>
    <t xml:space="preserve">Directeur set-up personnages
</t>
  </si>
  <si>
    <t>56.11</t>
  </si>
  <si>
    <t xml:space="preserve">Set-up personnages
</t>
  </si>
  <si>
    <t>56.20</t>
  </si>
  <si>
    <t xml:space="preserve">Directeur textures et mapping
</t>
  </si>
  <si>
    <t>56.21</t>
  </si>
  <si>
    <r>
      <rPr>
        <sz val="9"/>
        <rFont val="Geneva"/>
      </rPr>
      <t xml:space="preserve">Artiste(s) textures et mapping
</t>
    </r>
  </si>
  <si>
    <t>56.30</t>
  </si>
  <si>
    <t xml:space="preserve">Directeur Layout 3D
</t>
  </si>
  <si>
    <t>56.31</t>
  </si>
  <si>
    <t xml:space="preserve">Infographistes Layout 3D
</t>
  </si>
  <si>
    <t>56.40</t>
  </si>
  <si>
    <t>56.41</t>
  </si>
  <si>
    <t xml:space="preserve">Directeur technique adjoint
</t>
  </si>
  <si>
    <t>56.42</t>
  </si>
  <si>
    <t xml:space="preserve">Administrateur système
</t>
  </si>
  <si>
    <t>56.43</t>
  </si>
  <si>
    <t xml:space="preserve">Développeur / Ingénieur
</t>
  </si>
  <si>
    <t>56.50</t>
  </si>
  <si>
    <t xml:space="preserve">Directeur de l'animation keyframe
</t>
  </si>
  <si>
    <t>56.51</t>
  </si>
  <si>
    <t xml:space="preserve">Chef d'équipe de l'animation keyframe
</t>
  </si>
  <si>
    <t>56.52</t>
  </si>
  <si>
    <t xml:space="preserve">Animateurs
</t>
  </si>
  <si>
    <t>56.59</t>
  </si>
  <si>
    <t>56.60</t>
  </si>
  <si>
    <t>56.61</t>
  </si>
  <si>
    <t xml:space="preserve">Artistes éclairages
</t>
  </si>
  <si>
    <t>56.70</t>
  </si>
  <si>
    <t xml:space="preserve">Directeur animateur effets spéciaux
</t>
  </si>
  <si>
    <t>56.71</t>
  </si>
  <si>
    <t xml:space="preserve">Animateurs FX
</t>
  </si>
  <si>
    <t>56.72</t>
  </si>
  <si>
    <t xml:space="preserve">Directeur animateur rendu
</t>
  </si>
  <si>
    <t>56.73</t>
  </si>
  <si>
    <t xml:space="preserve">Animateur rendu
</t>
  </si>
  <si>
    <t>56.74</t>
  </si>
  <si>
    <t xml:space="preserve">Directeur animateur compositing
</t>
  </si>
  <si>
    <t>56.75</t>
  </si>
  <si>
    <t xml:space="preserve">Animateur compositing
</t>
  </si>
  <si>
    <t>56.79</t>
  </si>
  <si>
    <t xml:space="preserve">Technicien en contrôle de qualité
</t>
  </si>
  <si>
    <t>56.80</t>
  </si>
  <si>
    <t xml:space="preserve">Stagiaires Animation 3D
</t>
  </si>
  <si>
    <t xml:space="preserve">56.90
</t>
  </si>
  <si>
    <t>56.95</t>
  </si>
  <si>
    <t>TOTAL ÉQUIPE ANIMATION 3D</t>
  </si>
  <si>
    <t>ÉQUIPE MOCAP</t>
  </si>
  <si>
    <t>57.01</t>
  </si>
  <si>
    <t xml:space="preserve">Opérateur temps réel
</t>
  </si>
  <si>
    <t>57.05</t>
  </si>
  <si>
    <t xml:space="preserve">Directeur animateur temps réel
</t>
  </si>
  <si>
    <t>57.10</t>
  </si>
  <si>
    <t xml:space="preserve">Animateur temps réel
</t>
  </si>
  <si>
    <t>57.15</t>
  </si>
  <si>
    <t xml:space="preserve">Superviseur de capture de mouvement
</t>
  </si>
  <si>
    <t>57.20</t>
  </si>
  <si>
    <t xml:space="preserve">Opérateur de tournage
</t>
  </si>
  <si>
    <t>57.25</t>
  </si>
  <si>
    <t xml:space="preserve">Animateur pour traitement de données
</t>
  </si>
  <si>
    <t>57.30</t>
  </si>
  <si>
    <t xml:space="preserve">Bricoleur de service pour accessoires
</t>
  </si>
  <si>
    <t>57.80</t>
  </si>
  <si>
    <t xml:space="preserve">Stagiaires MOCAP
</t>
  </si>
  <si>
    <t>57.85</t>
  </si>
  <si>
    <t xml:space="preserve">Forfait MOCAP
</t>
  </si>
  <si>
    <t xml:space="preserve">57.90
</t>
  </si>
  <si>
    <t>57.95</t>
  </si>
  <si>
    <t>TOTAL ÉQUIPE MOCAP</t>
  </si>
  <si>
    <t>AVANTAGES SOCIAUX - ANIMATION</t>
  </si>
  <si>
    <t>58.01</t>
  </si>
  <si>
    <t>Régime de pensions (RRQ (QC seulement) / RPC (reste Canada))</t>
  </si>
  <si>
    <t>CNESST/Autre régime d'indemnisation</t>
  </si>
  <si>
    <t>58.95</t>
  </si>
  <si>
    <t>TOTAL AVANTAGES SOCIAUX - ANIMATION</t>
  </si>
  <si>
    <t>MATÉRIEL ET FOURNITURES - ANIMATION</t>
  </si>
  <si>
    <t xml:space="preserve">59.01
</t>
  </si>
  <si>
    <t>Stations de travail</t>
  </si>
  <si>
    <t>59.02</t>
  </si>
  <si>
    <t xml:space="preserve">Station serveur fichier
</t>
  </si>
  <si>
    <t>59.05</t>
  </si>
  <si>
    <t xml:space="preserve">Mémoire supplémentaire
</t>
  </si>
  <si>
    <t>59.06</t>
  </si>
  <si>
    <t>UPS pour protection contre panne et fluctuation de courant</t>
  </si>
  <si>
    <t>59.08</t>
  </si>
  <si>
    <t xml:space="preserve">Station maintenance serveur fichier
</t>
  </si>
  <si>
    <t>59.09</t>
  </si>
  <si>
    <t xml:space="preserve">Parc de calculs
</t>
  </si>
  <si>
    <t>59.10</t>
  </si>
  <si>
    <t xml:space="preserve">Mémoire et puissance (cpu) supplémentaires
</t>
  </si>
  <si>
    <t>59.20</t>
  </si>
  <si>
    <t xml:space="preserve">Network - NFS (Network file system)
</t>
  </si>
  <si>
    <t>59.25</t>
  </si>
  <si>
    <t xml:space="preserve">Installation réseau et équipement réseau
</t>
  </si>
  <si>
    <t>59.35</t>
  </si>
  <si>
    <t xml:space="preserve">Logiciels
</t>
  </si>
  <si>
    <t>59.45</t>
  </si>
  <si>
    <t xml:space="preserve">Licences
</t>
  </si>
  <si>
    <t>59.50</t>
  </si>
  <si>
    <t xml:space="preserve">Périphériques
</t>
  </si>
  <si>
    <t>59.54</t>
  </si>
  <si>
    <t xml:space="preserve">Support technique et maintenance
</t>
  </si>
  <si>
    <t>59.55</t>
  </si>
  <si>
    <t xml:space="preserve">Palettres graphiques
</t>
  </si>
  <si>
    <t>59.60</t>
  </si>
  <si>
    <t xml:space="preserve">Système back-up
</t>
  </si>
  <si>
    <t>59.65</t>
  </si>
  <si>
    <t xml:space="preserve">Matérieaux d'enregistrement
</t>
  </si>
  <si>
    <t>59.70</t>
  </si>
  <si>
    <r>
      <t>Banque d'éléments 3D/</t>
    </r>
    <r>
      <rPr>
        <sz val="9"/>
        <rFont val="Geneva"/>
      </rPr>
      <t>Frais stockage numérique</t>
    </r>
  </si>
  <si>
    <t>59.75</t>
  </si>
  <si>
    <t xml:space="preserve">Fournitures
</t>
  </si>
  <si>
    <t xml:space="preserve">Rendering
</t>
  </si>
  <si>
    <t xml:space="preserve">58.89
</t>
  </si>
  <si>
    <t>59.95</t>
  </si>
  <si>
    <t>TOTAL MATÉRIEL ET FOURNITURES - ANIMATION</t>
  </si>
  <si>
    <t>ÉQUIPE MONTAGE</t>
  </si>
  <si>
    <t xml:space="preserve">60.01
</t>
  </si>
  <si>
    <t xml:space="preserve">Superviseur de postproduction
</t>
  </si>
  <si>
    <t xml:space="preserve">60.02
</t>
  </si>
  <si>
    <t xml:space="preserve">Coordonnateur de postproduction
</t>
  </si>
  <si>
    <t xml:space="preserve">60.10
</t>
  </si>
  <si>
    <t xml:space="preserve">Monteur
</t>
  </si>
  <si>
    <t xml:space="preserve">60.12
</t>
  </si>
  <si>
    <t xml:space="preserve">Assistant monteur
</t>
  </si>
  <si>
    <t xml:space="preserve">60.18
</t>
  </si>
  <si>
    <t xml:space="preserve">Apprenti monteur
</t>
  </si>
  <si>
    <t xml:space="preserve">60.20
</t>
  </si>
  <si>
    <t xml:space="preserve">Concepteur sonore
</t>
  </si>
  <si>
    <t xml:space="preserve">60.21
</t>
  </si>
  <si>
    <t xml:space="preserve">Superviseur montage sonore
</t>
  </si>
  <si>
    <t xml:space="preserve">60.22
</t>
  </si>
  <si>
    <t xml:space="preserve">Monteur dialogues
</t>
  </si>
  <si>
    <t xml:space="preserve">60.24
</t>
  </si>
  <si>
    <t xml:space="preserve">Monteur effets sonores
</t>
  </si>
  <si>
    <t xml:space="preserve">60.30
</t>
  </si>
  <si>
    <t xml:space="preserve">Monteur musique
</t>
  </si>
  <si>
    <t xml:space="preserve">60.35
</t>
  </si>
  <si>
    <t xml:space="preserve">Assistant monteur sonore
</t>
  </si>
  <si>
    <t xml:space="preserve">60.40
</t>
  </si>
  <si>
    <t xml:space="preserve">Superviseur de postsynchronisation (ADR)
</t>
  </si>
  <si>
    <t xml:space="preserve">60.41
</t>
  </si>
  <si>
    <t xml:space="preserve">Main-d'œuvre bruitage
</t>
  </si>
  <si>
    <t xml:space="preserve">60.42
</t>
  </si>
  <si>
    <t xml:space="preserve">Autre main-d'œuvre
</t>
  </si>
  <si>
    <t xml:space="preserve">60.60
</t>
  </si>
  <si>
    <t xml:space="preserve">60.65
</t>
  </si>
  <si>
    <t xml:space="preserve">60.70
</t>
  </si>
  <si>
    <t xml:space="preserve">Transcription des dialogues
</t>
  </si>
  <si>
    <t xml:space="preserve">60.90
</t>
  </si>
  <si>
    <t xml:space="preserve">60.93
</t>
  </si>
  <si>
    <t>Allocations (cellulaire, ordinateur, petit matériel, etc.)</t>
  </si>
  <si>
    <t xml:space="preserve">60.95
</t>
  </si>
  <si>
    <t>TOTAL ÉQUIPE MONTAGE</t>
  </si>
  <si>
    <t>ÉQUIPEMENT DE MONTAGE</t>
  </si>
  <si>
    <t xml:space="preserve">61.01
</t>
  </si>
  <si>
    <t xml:space="preserve">Salles de montage
</t>
  </si>
  <si>
    <t xml:space="preserve">61.10
</t>
  </si>
  <si>
    <t xml:space="preserve">Équipement de montage (linéaire/Non linéaire)
</t>
  </si>
  <si>
    <t xml:space="preserve">61.30
</t>
  </si>
  <si>
    <t xml:space="preserve">Achats montage image
</t>
  </si>
  <si>
    <t xml:space="preserve">61.35
</t>
  </si>
  <si>
    <t xml:space="preserve">Achats montage sonore
</t>
  </si>
  <si>
    <t xml:space="preserve">61.40
</t>
  </si>
  <si>
    <t xml:space="preserve">Petite caisse postproduction
</t>
  </si>
  <si>
    <t xml:space="preserve">61.50
</t>
  </si>
  <si>
    <t xml:space="preserve">Messagerie
</t>
  </si>
  <si>
    <t xml:space="preserve">61.89
</t>
  </si>
  <si>
    <t xml:space="preserve">61.95
</t>
  </si>
  <si>
    <t>TOTAL ÉQUIPEMENT DE MONTAGE</t>
  </si>
  <si>
    <t>POSTPRODUCTION VIDÉO (IMAGE)</t>
  </si>
  <si>
    <t>Montage :</t>
  </si>
  <si>
    <t>Équipement</t>
  </si>
  <si>
    <t>Rubans magnétiques</t>
  </si>
  <si>
    <t>Montage en latéral (off line) :</t>
  </si>
  <si>
    <t>Appareil(s) additionnel(s)</t>
  </si>
  <si>
    <t>Programme de montage :
Clean List</t>
  </si>
  <si>
    <t>En ligne :</t>
  </si>
  <si>
    <t xml:space="preserve">62.21
</t>
  </si>
  <si>
    <t xml:space="preserve">Correction de la couleur
</t>
  </si>
  <si>
    <t xml:space="preserve">62.25
</t>
  </si>
  <si>
    <t xml:space="preserve">62.30
</t>
  </si>
  <si>
    <t xml:space="preserve">"Computer clean" (DVNR)
</t>
  </si>
  <si>
    <t xml:space="preserve">62.32
</t>
  </si>
  <si>
    <t xml:space="preserve">Dirt-Fix
</t>
  </si>
  <si>
    <t xml:space="preserve">62.40
</t>
  </si>
  <si>
    <t xml:space="preserve">Graphiques
</t>
  </si>
  <si>
    <t xml:space="preserve">62.45
</t>
  </si>
  <si>
    <r>
      <t>Caméra</t>
    </r>
    <r>
      <rPr>
        <sz val="9"/>
        <rFont val="Geneva"/>
      </rPr>
      <t xml:space="preserve">(s) graphique(s)
</t>
    </r>
  </si>
  <si>
    <t xml:space="preserve">62.50
</t>
  </si>
  <si>
    <t xml:space="preserve">Insertion en studio
</t>
  </si>
  <si>
    <t xml:space="preserve">62.55
</t>
  </si>
  <si>
    <t xml:space="preserve">"Layback"
</t>
  </si>
  <si>
    <t xml:space="preserve">62.57
</t>
  </si>
  <si>
    <t xml:space="preserve">Copies de travail/montage
</t>
  </si>
  <si>
    <t xml:space="preserve">62.60
</t>
  </si>
  <si>
    <t xml:space="preserve">Copies de sécurité
</t>
  </si>
  <si>
    <t xml:space="preserve">62.62
</t>
  </si>
  <si>
    <t xml:space="preserve">Intermédiaire numérique
</t>
  </si>
  <si>
    <t>Copies de distribution:</t>
  </si>
  <si>
    <r>
      <t>Sortie en salles</t>
    </r>
    <r>
      <rPr>
        <sz val="9"/>
        <rFont val="Geneva"/>
      </rPr>
      <t>/DCP</t>
    </r>
  </si>
  <si>
    <t>Encodage Numérique/Plateforme Numérique</t>
  </si>
  <si>
    <t>Autres sorties</t>
  </si>
  <si>
    <t xml:space="preserve">62.65
</t>
  </si>
  <si>
    <t xml:space="preserve">Livrables vidéo - Bibliothèque et archives (BAC)
</t>
  </si>
  <si>
    <t xml:space="preserve">62.66
</t>
  </si>
  <si>
    <t xml:space="preserve">Copies variées/Conversions
</t>
  </si>
  <si>
    <t xml:space="preserve">62.68
</t>
  </si>
  <si>
    <t xml:space="preserve">Copies de visionnement
</t>
  </si>
  <si>
    <t xml:space="preserve">62.95
</t>
  </si>
  <si>
    <t>TOTAL POSTPRODUCTION VIDÉO (IMAGE)</t>
  </si>
  <si>
    <t>POSTPRODUCTION VIDÉO (SON)</t>
  </si>
  <si>
    <t>Bande maîtresse audio :</t>
  </si>
  <si>
    <t>Bande maîtresse montée :</t>
  </si>
  <si>
    <t>Enregistrement voix hors champ :</t>
  </si>
  <si>
    <t>Studio</t>
  </si>
  <si>
    <t>Pré-mixage :</t>
  </si>
  <si>
    <t>"Sweetening" :</t>
  </si>
  <si>
    <t>Mixage :</t>
  </si>
  <si>
    <t>"Re-Stripe" :</t>
  </si>
  <si>
    <t>Copie(s) maîtresse(s)</t>
  </si>
  <si>
    <t>Copie(s) de protection</t>
  </si>
  <si>
    <t>Doublage</t>
  </si>
  <si>
    <t>Bruitage :</t>
  </si>
  <si>
    <t>Matériel</t>
  </si>
  <si>
    <t xml:space="preserve">63.40
</t>
  </si>
  <si>
    <t xml:space="preserve">Bande internationale (M&amp;E)
</t>
  </si>
  <si>
    <t xml:space="preserve">63.95
</t>
  </si>
  <si>
    <t>TOTAL POSTPRODUCTION VIDÉO (SON)</t>
  </si>
  <si>
    <t>POSTPRODUCTION FILM (IMAGE)</t>
  </si>
  <si>
    <t xml:space="preserve">64.01
</t>
  </si>
  <si>
    <t xml:space="preserve">Copie directe (slash)
</t>
  </si>
  <si>
    <t xml:space="preserve">64.05
</t>
  </si>
  <si>
    <t xml:space="preserve">Montage négatif
</t>
  </si>
  <si>
    <t xml:space="preserve">64.10
</t>
  </si>
  <si>
    <t xml:space="preserve">Copie zéro
</t>
  </si>
  <si>
    <t xml:space="preserve">64.15
</t>
  </si>
  <si>
    <t xml:space="preserve">Fondus/fondus enchaînés
</t>
  </si>
  <si>
    <t xml:space="preserve">64.20
</t>
  </si>
  <si>
    <t xml:space="preserve">Interpositif
</t>
  </si>
  <si>
    <t xml:space="preserve">64.25
</t>
  </si>
  <si>
    <t xml:space="preserve">Internégatif
</t>
  </si>
  <si>
    <t xml:space="preserve">64.30
</t>
  </si>
  <si>
    <r>
      <t>Contretype (C.</t>
    </r>
    <r>
      <rPr>
        <sz val="9"/>
        <rFont val="Geneva"/>
      </rPr>
      <t xml:space="preserve">R.I.)
</t>
    </r>
  </si>
  <si>
    <t xml:space="preserve">64.35
</t>
  </si>
  <si>
    <t xml:space="preserve">Copie(s) d'essai
</t>
  </si>
  <si>
    <t xml:space="preserve">64.40
</t>
  </si>
  <si>
    <t xml:space="preserve">Fenêtre de trempage
</t>
  </si>
  <si>
    <t xml:space="preserve">64.45
</t>
  </si>
  <si>
    <t xml:space="preserve">Cirage/polissage
</t>
  </si>
  <si>
    <t xml:space="preserve">64.50
</t>
  </si>
  <si>
    <t xml:space="preserve">Copies d'exploit./distribution
</t>
  </si>
  <si>
    <t xml:space="preserve">64.52
</t>
  </si>
  <si>
    <t xml:space="preserve">Copie(s) à faible contraste
</t>
  </si>
  <si>
    <t xml:space="preserve">64.55
</t>
  </si>
  <si>
    <t xml:space="preserve">Taxes gouvernementales
</t>
  </si>
  <si>
    <t xml:space="preserve">64.60
</t>
  </si>
  <si>
    <t xml:space="preserve">Réduction/Gonflage
</t>
  </si>
  <si>
    <t xml:space="preserve">64.65
</t>
  </si>
  <si>
    <t xml:space="preserve">Produits et archives vidéo
</t>
  </si>
  <si>
    <t xml:space="preserve">64.70
</t>
  </si>
  <si>
    <r>
      <rPr>
        <sz val="9"/>
        <rFont val="Geneva"/>
      </rPr>
      <t xml:space="preserve">Blu-rays/DVDs
</t>
    </r>
  </si>
  <si>
    <t xml:space="preserve">64.80
</t>
  </si>
  <si>
    <t xml:space="preserve">Voûtes/entreposage
</t>
  </si>
  <si>
    <t xml:space="preserve">64.95
</t>
  </si>
  <si>
    <t>TOTAL POSTPRODUCTION FILM (IMAGE)</t>
  </si>
  <si>
    <t>POSTPRODUCTION FILM (SON)</t>
  </si>
  <si>
    <t xml:space="preserve">65.01
</t>
  </si>
  <si>
    <t xml:space="preserve">Enregistrement effets originaux
</t>
  </si>
  <si>
    <t xml:space="preserve">65.04
</t>
  </si>
  <si>
    <t xml:space="preserve">Achats d'effets/sonothèque
</t>
  </si>
  <si>
    <t xml:space="preserve">65.08
</t>
  </si>
  <si>
    <t xml:space="preserve">Traitement sonore
</t>
  </si>
  <si>
    <t xml:space="preserve">65.10
</t>
  </si>
  <si>
    <t xml:space="preserve">Narration/voix sur dialogue
</t>
  </si>
  <si>
    <t>Repiquage sonore :</t>
  </si>
  <si>
    <t>Main d'œuvre</t>
  </si>
  <si>
    <t xml:space="preserve">65.20
</t>
  </si>
  <si>
    <t xml:space="preserve">Copie directe son (slash)
</t>
  </si>
  <si>
    <t xml:space="preserve">65.22
</t>
  </si>
  <si>
    <t xml:space="preserve">Bande rythmo
</t>
  </si>
  <si>
    <t xml:space="preserve">65.25
</t>
  </si>
  <si>
    <t xml:space="preserve">Enreg. postsynch (A.D.R)
</t>
  </si>
  <si>
    <t xml:space="preserve">65.35
</t>
  </si>
  <si>
    <t xml:space="preserve">Projections d'évaluations
</t>
  </si>
  <si>
    <t xml:space="preserve">65.37
</t>
  </si>
  <si>
    <t xml:space="preserve">Projections interlock
</t>
  </si>
  <si>
    <t xml:space="preserve">65.40
</t>
  </si>
  <si>
    <t xml:space="preserve">Pré-mixage
</t>
  </si>
  <si>
    <t>Original</t>
  </si>
  <si>
    <t>Bande internationale (M&amp;E)</t>
  </si>
  <si>
    <t xml:space="preserve">Copie maîtresse
</t>
  </si>
  <si>
    <t xml:space="preserve">65.50
</t>
  </si>
  <si>
    <t xml:space="preserve">Copie de protection
</t>
  </si>
  <si>
    <t xml:space="preserve">65.52
</t>
  </si>
  <si>
    <t>Piste optique :</t>
  </si>
  <si>
    <t>Réduction/gonflage-piste optique :</t>
  </si>
  <si>
    <t>Système Dolby :</t>
  </si>
  <si>
    <t>Permis</t>
  </si>
  <si>
    <t>Encodage</t>
  </si>
  <si>
    <t xml:space="preserve">65.95
</t>
  </si>
  <si>
    <t>TOTAL POSTPRODUCTION FILM (SON)</t>
  </si>
  <si>
    <t>MUSIQUE</t>
  </si>
  <si>
    <t xml:space="preserve">66.01
</t>
  </si>
  <si>
    <t xml:space="preserve">Superviseur de musique
</t>
  </si>
  <si>
    <t>Bande-témoin préenregistrée :</t>
  </si>
  <si>
    <t>Mix</t>
  </si>
  <si>
    <t xml:space="preserve">66.10
</t>
  </si>
  <si>
    <t xml:space="preserve">Compositeur(s)
</t>
  </si>
  <si>
    <t xml:space="preserve">66.15
</t>
  </si>
  <si>
    <t xml:space="preserve">Adaptateurs/orchestration/copistes
</t>
  </si>
  <si>
    <t xml:space="preserve">66.20
</t>
  </si>
  <si>
    <t xml:space="preserve">Chef d'orchestre
</t>
  </si>
  <si>
    <t xml:space="preserve">66.25
</t>
  </si>
  <si>
    <t xml:space="preserve">Musiciens
</t>
  </si>
  <si>
    <t xml:space="preserve">66.30
</t>
  </si>
  <si>
    <t xml:space="preserve">Session(s) de pointage
</t>
  </si>
  <si>
    <t xml:space="preserve">66.40
</t>
  </si>
  <si>
    <t xml:space="preserve">66.50
</t>
  </si>
  <si>
    <t xml:space="preserve">66.55
</t>
  </si>
  <si>
    <t xml:space="preserve">66.60
</t>
  </si>
  <si>
    <t xml:space="preserve">Mixage
</t>
  </si>
  <si>
    <t xml:space="preserve">66.65
</t>
  </si>
  <si>
    <t xml:space="preserve">Matériel
</t>
  </si>
  <si>
    <t>Droits de musique :</t>
  </si>
  <si>
    <t>Synchronisation</t>
  </si>
  <si>
    <t>Enregistrement maîtresse</t>
  </si>
  <si>
    <t xml:space="preserve">66.71
</t>
  </si>
  <si>
    <t xml:space="preserve">Coordonnateur - Libération de droits musicaux
</t>
  </si>
  <si>
    <t xml:space="preserve">66.90
</t>
  </si>
  <si>
    <t xml:space="preserve">66.95
</t>
  </si>
  <si>
    <t>TOTAL MUSIQUE</t>
  </si>
  <si>
    <t>TITRES/OPTIQUES/ARCHIVES/EFFETS VISUELS</t>
  </si>
  <si>
    <t>Titres :</t>
  </si>
  <si>
    <t>Début/fin</t>
  </si>
  <si>
    <t>Graphiques</t>
  </si>
  <si>
    <t>Sans texte</t>
  </si>
  <si>
    <t xml:space="preserve">67.20
</t>
  </si>
  <si>
    <t xml:space="preserve">Effets Numériques/Optiques
</t>
  </si>
  <si>
    <t>Archive :</t>
  </si>
  <si>
    <t>Frais de sélection</t>
  </si>
  <si>
    <t>Droits</t>
  </si>
  <si>
    <t>Expédition/courtage</t>
  </si>
  <si>
    <t>Effets visuels (VFX) / Images conçues par ord. :</t>
  </si>
  <si>
    <r>
      <t xml:space="preserve">Superviseur </t>
    </r>
    <r>
      <rPr>
        <sz val="9"/>
        <rFont val="Geneva"/>
      </rPr>
      <t>effets visuels</t>
    </r>
  </si>
  <si>
    <t>Équipement spécial</t>
  </si>
  <si>
    <t>Pellicule</t>
  </si>
  <si>
    <t>Composition</t>
  </si>
  <si>
    <t>Frais de voyage</t>
  </si>
  <si>
    <t>Frais de séjour</t>
  </si>
  <si>
    <t xml:space="preserve">67.90
</t>
  </si>
  <si>
    <t xml:space="preserve">67.95
</t>
  </si>
  <si>
    <t>TOTAL TITRES/OPTIQUES/ARCHIVES/EFFETS VISUELS</t>
  </si>
  <si>
    <t>VERSION</t>
  </si>
  <si>
    <t xml:space="preserve">68.01
</t>
  </si>
  <si>
    <t xml:space="preserve">Préparation
</t>
  </si>
  <si>
    <t>Doublage :</t>
  </si>
  <si>
    <t>Détection</t>
  </si>
  <si>
    <t>Session</t>
  </si>
  <si>
    <t xml:space="preserve">68.05
</t>
  </si>
  <si>
    <t xml:space="preserve">Repiquage optique
</t>
  </si>
  <si>
    <t xml:space="preserve">68.08
</t>
  </si>
  <si>
    <t xml:space="preserve">Titres et graphisme
</t>
  </si>
  <si>
    <t xml:space="preserve">68.10
</t>
  </si>
  <si>
    <t xml:space="preserve">68.20
</t>
  </si>
  <si>
    <t xml:space="preserve">68.25
</t>
  </si>
  <si>
    <t xml:space="preserve">68.35
</t>
  </si>
  <si>
    <t xml:space="preserve">Copie d'essai
</t>
  </si>
  <si>
    <t xml:space="preserve">68.50
</t>
  </si>
  <si>
    <t xml:space="preserve">Copie distribution
</t>
  </si>
  <si>
    <t xml:space="preserve">68.52
</t>
  </si>
  <si>
    <r>
      <rPr>
        <sz val="9"/>
        <rFont val="Geneva"/>
      </rPr>
      <t xml:space="preserve">DCP/Bande vidéo maîtresse
</t>
    </r>
  </si>
  <si>
    <t xml:space="preserve">68.90
</t>
  </si>
  <si>
    <t xml:space="preserve">Sous-titrage codé
</t>
  </si>
  <si>
    <t xml:space="preserve">68.92
</t>
  </si>
  <si>
    <t xml:space="preserve">Description vidéo
</t>
  </si>
  <si>
    <t xml:space="preserve">68.95
</t>
  </si>
  <si>
    <t>TOTAL VERSION</t>
  </si>
  <si>
    <t>AMORTISSEMENT (SÉRIES)</t>
  </si>
  <si>
    <t>TOTAL AMORTISSEMENT (SÉRIES)</t>
  </si>
  <si>
    <t>PUBLICITÉ</t>
  </si>
  <si>
    <t xml:space="preserve">70.01
</t>
  </si>
  <si>
    <t xml:space="preserve">Publicité en cours de production
</t>
  </si>
  <si>
    <t xml:space="preserve">70.02
</t>
  </si>
  <si>
    <t xml:space="preserve">Coordonateur de la publicité
</t>
  </si>
  <si>
    <t xml:space="preserve">70.05
</t>
  </si>
  <si>
    <t xml:space="preserve">Frais de publicité/presse
</t>
  </si>
  <si>
    <t xml:space="preserve">70.10
</t>
  </si>
  <si>
    <t xml:space="preserve">Site web de production
</t>
  </si>
  <si>
    <t xml:space="preserve">70.12
</t>
  </si>
  <si>
    <t>Médias sociaux de production / Référencement (SEO)</t>
  </si>
  <si>
    <t xml:space="preserve">70.20
</t>
  </si>
  <si>
    <t xml:space="preserve">70.21
</t>
  </si>
  <si>
    <t xml:space="preserve">Équipement photo
</t>
  </si>
  <si>
    <t xml:space="preserve">70.22
</t>
  </si>
  <si>
    <t xml:space="preserve">Séance Photos
</t>
  </si>
  <si>
    <t xml:space="preserve">70.25
</t>
  </si>
  <si>
    <t xml:space="preserve">Photos/développement/impression
</t>
  </si>
  <si>
    <t xml:space="preserve">70.40
</t>
  </si>
  <si>
    <t xml:space="preserve">70.45
</t>
  </si>
  <si>
    <r>
      <rPr>
        <sz val="9"/>
        <rFont val="Geneva"/>
      </rPr>
      <t xml:space="preserve">Distribution numérique/DVD/Blu-rays
</t>
    </r>
  </si>
  <si>
    <t xml:space="preserve">70.50
</t>
  </si>
  <si>
    <t xml:space="preserve">70.65
</t>
  </si>
  <si>
    <t xml:space="preserve">Dossier de presse électronique
</t>
  </si>
  <si>
    <t xml:space="preserve">70.90
</t>
  </si>
  <si>
    <t xml:space="preserve">70.95
</t>
  </si>
  <si>
    <t>TOTAL PUBLICITÉ</t>
  </si>
  <si>
    <t>FRAIS GÉNÉRAUX</t>
  </si>
  <si>
    <t>Assurances :</t>
  </si>
  <si>
    <t>Ensemble divertissement</t>
  </si>
  <si>
    <t>Police de base</t>
  </si>
  <si>
    <t>Erreurs et omissions (E&amp;O)</t>
  </si>
  <si>
    <t>Assurances des syndicats</t>
  </si>
  <si>
    <t>Assurances supplémentaires</t>
  </si>
  <si>
    <t xml:space="preserve">71.05
</t>
  </si>
  <si>
    <t xml:space="preserve">Frais médicaux
</t>
  </si>
  <si>
    <t xml:space="preserve">71.10
</t>
  </si>
  <si>
    <t xml:space="preserve">Frais légaux
</t>
  </si>
  <si>
    <t xml:space="preserve">71.20
</t>
  </si>
  <si>
    <t xml:space="preserve">Comptable postproduction
</t>
  </si>
  <si>
    <t xml:space="preserve">71.25
</t>
  </si>
  <si>
    <t xml:space="preserve">Frais de vérification
</t>
  </si>
  <si>
    <t xml:space="preserve">71.30
</t>
  </si>
  <si>
    <t xml:space="preserve">Frais de banque
</t>
  </si>
  <si>
    <t xml:space="preserve">71.95
</t>
  </si>
  <si>
    <t>TOTAL FRAIS GÉNÉRAUX</t>
  </si>
  <si>
    <t>COUTS INDIRECTS</t>
  </si>
  <si>
    <t xml:space="preserve">72.01
</t>
  </si>
  <si>
    <t xml:space="preserve">Frais d'administration
</t>
  </si>
  <si>
    <t xml:space="preserve">72.10
</t>
  </si>
  <si>
    <t xml:space="preserve">Administration des crédits d'impôt
</t>
  </si>
  <si>
    <t xml:space="preserve">72.20
</t>
  </si>
  <si>
    <t xml:space="preserve">Financement intérimaire
</t>
  </si>
  <si>
    <t xml:space="preserve">72.30
</t>
  </si>
  <si>
    <t xml:space="preserve">Autre financement
</t>
  </si>
  <si>
    <t xml:space="preserve">72.50
</t>
  </si>
  <si>
    <t xml:space="preserve">Enregistrement ISAN
</t>
  </si>
  <si>
    <t xml:space="preserve">72.89
</t>
  </si>
  <si>
    <t xml:space="preserve">Accréditation/Certification Écoresponsable
</t>
  </si>
  <si>
    <t xml:space="preserve">72.95
</t>
  </si>
  <si>
    <t>TOTAL COUTS INDIRECTS</t>
  </si>
  <si>
    <t>IMPRÉVUS</t>
  </si>
  <si>
    <t xml:space="preserve">Imprévus
</t>
  </si>
  <si>
    <t>of B+C</t>
  </si>
  <si>
    <t>TOTAL IMPRÉVUS</t>
  </si>
  <si>
    <t>GARANTIE DE BONNE FIN</t>
  </si>
  <si>
    <t xml:space="preserve">81.01
</t>
  </si>
  <si>
    <t xml:space="preserve">Garantie de bonne fin
</t>
  </si>
  <si>
    <t>TOTAL GARANTIE DE BONNE FIN</t>
  </si>
  <si>
    <t>mois</t>
  </si>
  <si>
    <t>semaine</t>
  </si>
  <si>
    <t>jour</t>
  </si>
  <si>
    <t>fixe</t>
  </si>
  <si>
    <t>permis</t>
  </si>
  <si>
    <t>heure</t>
  </si>
  <si>
    <t>min</t>
  </si>
  <si>
    <t>pied</t>
  </si>
  <si>
    <t>Formulaire de transactions par toutes les parties</t>
  </si>
  <si>
    <t>PARTIE 1  -  Informations sur votre société</t>
  </si>
  <si>
    <t xml:space="preserve">Information </t>
  </si>
  <si>
    <t>Nom de la société mère</t>
  </si>
  <si>
    <t>Nom de la société affiliée (s'il y a lieu)</t>
  </si>
  <si>
    <t>PARTIE 2 - Sommaire des honoraires du producteur(s) et des frais d'administration</t>
  </si>
  <si>
    <t>S'applique au(x) producteur(s) propriétaire(s) incluant toutes les parties agissant à ce titre pour la production d’un projet.
Inscrivez les frais d'honoraires du producteur(s) dans la section 4.01 du budget détaillé de la série et les frais d'administration dans la section 72.01 du budget détaillé de la série.</t>
  </si>
  <si>
    <t>Montant</t>
  </si>
  <si>
    <t>Honoraires du producteur (ne doivent pas excéder 10 % de B+C)</t>
  </si>
  <si>
    <t>Frais d'administration (ne doivent pas excéder 10 % de B+C)</t>
  </si>
  <si>
    <r>
      <t xml:space="preserve">PARTIE 3 - Déclaration relative aux parties et aux opérations apparentées
</t>
    </r>
    <r>
      <rPr>
        <sz val="10"/>
        <rFont val="Arial"/>
        <family val="2"/>
      </rPr>
      <t xml:space="preserve">Indiquez ci dessous, les noms de  toutes les personnes qui figurent dans votre budget et qui sont apparentées au(x) propriétaire(s) de la société de production. Vous devez inclure les membres de la famille et les proches parents dans cette liste. Indiquez également les installations/services fournis par les entreprises en copropriété,( par exemple, les salles de montage).
</t>
    </r>
  </si>
  <si>
    <t>Type de partie apparentée</t>
  </si>
  <si>
    <t>Poste(s) du buget détaillé</t>
  </si>
  <si>
    <t>Nom de la cie. ou de la personne</t>
  </si>
  <si>
    <t>Société mère</t>
  </si>
  <si>
    <t>Filiale</t>
  </si>
  <si>
    <t>Entreprises soumises à un contrôle commun</t>
  </si>
  <si>
    <t>Actionnaires de la société mère</t>
  </si>
  <si>
    <t>Actionnaires de la filiale</t>
  </si>
  <si>
    <t>Membres de la famille immédiate (conjoint, conjointe, enfants)</t>
  </si>
  <si>
    <t>Gestionnaires ou employés de la société mère</t>
  </si>
  <si>
    <t>Gestionnaires ou employés de la filiale</t>
  </si>
  <si>
    <t>Société de production télévisuelle</t>
  </si>
  <si>
    <t>Plateforme de diffusion</t>
  </si>
  <si>
    <t>Service et ou installations</t>
  </si>
  <si>
    <t>Distributeur</t>
  </si>
  <si>
    <t>TOTAL</t>
  </si>
  <si>
    <t xml:space="preserve">PARTIE 4 - Déclaration des coûts non canadiens
</t>
  </si>
  <si>
    <t>On s'attend à ce que tous les coûts budgétaires soient dépensés au Canada, et pour les Canadiens. Jusqu'à 25 % du budget peut être dépensé pour des coûts non canadiens à condition que le producteur puisse démontrer  la nécessité de ces coûts.</t>
  </si>
  <si>
    <t>Nom de la société ou des individus</t>
  </si>
  <si>
    <t>Consultez nos politiques de budgétisation et de financement pour plus d'information.</t>
  </si>
  <si>
    <t>Oui</t>
  </si>
  <si>
    <t>Non</t>
  </si>
  <si>
    <t>Entreprises sous contrôle commun</t>
  </si>
  <si>
    <t>Actionnaires-filiale</t>
  </si>
  <si>
    <t>Actionnaires-société mère</t>
  </si>
  <si>
    <t>Membres de la famille immédiate</t>
  </si>
  <si>
    <t>Gestionnaires/employés-filiale</t>
  </si>
  <si>
    <t>Gestionnaires/employés-société mère</t>
  </si>
  <si>
    <t>Société de production télé</t>
  </si>
  <si>
    <t>Diffuseur</t>
  </si>
  <si>
    <t>STRUCTURE DE FINANCEMENT</t>
  </si>
  <si>
    <r>
      <t xml:space="preserve">Source de financement                                      </t>
    </r>
    <r>
      <rPr>
        <sz val="10"/>
        <rFont val="Arial"/>
        <family val="2"/>
      </rPr>
      <t xml:space="preserve">  (ajouter des lignes si nécessaire)</t>
    </r>
  </si>
  <si>
    <t>Confirmation (oui/non)</t>
  </si>
  <si>
    <t>% du devis de production</t>
  </si>
  <si>
    <t>Type de financement</t>
  </si>
  <si>
    <t>Financement total</t>
  </si>
  <si>
    <t>Avance</t>
  </si>
  <si>
    <t>Investissement</t>
  </si>
  <si>
    <t>Différé</t>
  </si>
  <si>
    <t>Contribution</t>
  </si>
  <si>
    <t>Subvention</t>
  </si>
  <si>
    <t>Prêt</t>
  </si>
  <si>
    <t>Installations et Services</t>
  </si>
  <si>
    <t>Licence</t>
  </si>
  <si>
    <t>Troc</t>
  </si>
  <si>
    <t>Minimum garanti</t>
  </si>
  <si>
    <t>Commandite</t>
  </si>
  <si>
    <r>
      <rPr>
        <b/>
        <sz val="11"/>
        <rFont val="Geneva"/>
      </rPr>
      <t>Crédit d'impôt provincial</t>
    </r>
    <r>
      <rPr>
        <sz val="10"/>
        <rFont val="Geneva"/>
      </rPr>
      <t xml:space="preserve">
Le crédit d'impôt provincial peut être intégré à votre structure financière mais vous devez être en mesure de valider son admissibilité.( voir ci bas)
Veuillez vous assurer que votre projet est admissible aux crédits d'impôt en consultant votre agence provinciale. (Au Québec, SODEC)
Les critères d'admissibilité d'un projet au crédit d'impôt provincial varie d'une province à l'autre.
Note : Un maximum de  90 % des crédits d'impôt anticipés peuvent être inclus dans la structure de financement. Le Fonds Bell offre des contributions non remboursable et est réducteur du crédit d'impôts dans vos calculs.
PROVINCE(S) : _________________
l</t>
    </r>
  </si>
  <si>
    <t>Comment avez-vous déterminer votre admissibilité au crédit d'impôt provincial?</t>
  </si>
  <si>
    <t>Si vous utilisez des crédits d'impôts dans votre financement, comment allez-vous assurer le mouvement de trésorerie de votre série en attendant le remboursement de celui-ci?
(en cas de financement provisoire ou intérimaire, merci de l'inclure comme une dépense au budget)</t>
  </si>
  <si>
    <t>ESTIMATION DU CRÉDIT D'IMPÔT PROVINCIAL TOTAL</t>
  </si>
  <si>
    <t>ESTIMATION DU CRÉDIT D'IMPÔT PROVINCIAL À 90%</t>
  </si>
  <si>
    <t xml:space="preserve">*Veuillez ajouter ou copier/coller vos calculs de crédit d'impôt  provincial, en dessous,  s'il y a lieu en utilisant les feuilles de calculs </t>
  </si>
  <si>
    <r>
      <rPr>
        <b/>
        <sz val="11"/>
        <rFont val="Geneva"/>
      </rPr>
      <t>Crédit d'impôt fédéral</t>
    </r>
    <r>
      <rPr>
        <sz val="10"/>
        <rFont val="Geneva"/>
      </rPr>
      <t xml:space="preserve">
Le crédit d'impôt fédéral peut être intégré à votre structure financière mais vous devez être en mesure de valider son admissibilité.( voir ci bas)
Veuillez vous assurer que votre projet est admissible aux crédits d'impôt en consultant le site du BCPAC pour le crédit d'impôt fédéral.
Note : Un maximum de  90 % des crédits d'impôt anticipés peuvent être inclus dans la structure de financement. Le Fonds Bell offre des contributions non remboursable et est réducteur du crédit d'impôts dans vos calculs.
l</t>
    </r>
  </si>
  <si>
    <t>Comment avez-vous déterminer votre admissibilité au crédit d'impôt fédéral?</t>
  </si>
  <si>
    <t>ESTIMATION DU CRÉDIT D'IMPÔT FÉDÉRAL TOTAL</t>
  </si>
  <si>
    <t>ESTIMATION DU CRÉDIT D'IMPÔT FÉDÉRAL À 90%</t>
  </si>
  <si>
    <t xml:space="preserve">*Veuillez ajouter ou copier/coller vos calculs de crédit d'impôt  fédéral, en dessous,  s'il y a lieu en utilisant les feuilles de calculs </t>
  </si>
  <si>
    <t>Mouvement de trésorerie</t>
  </si>
  <si>
    <t>Devis de production</t>
  </si>
  <si>
    <t>de :</t>
  </si>
  <si>
    <t>à :</t>
  </si>
  <si>
    <t>SORTIES DE FONDS :</t>
  </si>
  <si>
    <t>Droits d'auteurs/acquisitions</t>
  </si>
  <si>
    <t>Productrice / Producteur</t>
  </si>
  <si>
    <t xml:space="preserve">Réalisatrice / Réalisateur </t>
  </si>
  <si>
    <t>Vedettes forfaitaires</t>
  </si>
  <si>
    <t>SOUS-TOTAL « A »</t>
  </si>
  <si>
    <t>Comédiennes ou comédiens</t>
  </si>
  <si>
    <t>Figurantes ou figurants</t>
  </si>
  <si>
    <t>Équipe chargée de la production</t>
  </si>
  <si>
    <t>Équipe chargée de la conception artistique</t>
  </si>
  <si>
    <t>Équipe chargée de la construction</t>
  </si>
  <si>
    <t>Équipe chargée des décors</t>
  </si>
  <si>
    <t>Équipe chargée des accessoires</t>
  </si>
  <si>
    <t>Équipe chargée des effets spéciaux</t>
  </si>
  <si>
    <t>Équipe chargée des costumes</t>
  </si>
  <si>
    <t>Équipe chargée du maquillage/de la coiffure</t>
  </si>
  <si>
    <t>Équipe de machinistes</t>
  </si>
  <si>
    <t>Équipe responsable du son</t>
  </si>
  <si>
    <t>Équipe responsable du transport</t>
  </si>
  <si>
    <t>Bénéfices marginaux</t>
  </si>
  <si>
    <t>Frais du bureau de production</t>
  </si>
  <si>
    <t>Frais de bureau/lieux de tournage</t>
  </si>
  <si>
    <t>Frais sur les lieux de tournage</t>
  </si>
  <si>
    <t>Frais de déplacements et de séjour</t>
  </si>
  <si>
    <t>Matériaux de construction</t>
  </si>
  <si>
    <t>Matériel d'artistes</t>
  </si>
  <si>
    <t>Équipement machiniste</t>
  </si>
  <si>
    <t>SOUS-TOTAL « B » (Production)</t>
  </si>
  <si>
    <t>Équipe de montage</t>
  </si>
  <si>
    <t>Post-production vidéo (image)</t>
  </si>
  <si>
    <t>Post-production vidéo (son)</t>
  </si>
  <si>
    <t>Laboratoire de post-production</t>
  </si>
  <si>
    <t>Post-production du son</t>
  </si>
  <si>
    <t>Titres/effets visuels/archives</t>
  </si>
  <si>
    <t>Doublage/Sous-titrage</t>
  </si>
  <si>
    <t>SOUS-TOTAL « C » (Post-production)</t>
  </si>
  <si>
    <t>SOUS-TOTAUX « B » + « C» (Production et Post-production)</t>
  </si>
  <si>
    <t>Mise en marché/Publicité</t>
  </si>
  <si>
    <t>SOUS-TOTAL « D » (autres)</t>
  </si>
  <si>
    <t>SOUS-TOTAL DES SORTIES</t>
  </si>
  <si>
    <t>Coût de l'émission</t>
  </si>
  <si>
    <t>TOTAL GÉNÉRAL DES SORTIES</t>
  </si>
  <si>
    <t>RENTRÉES DE FONDS PRÉVUES :</t>
  </si>
  <si>
    <t>Licence première fenêtre de diffusion</t>
  </si>
  <si>
    <t>Licence deuxième fenêtre de diffusion</t>
  </si>
  <si>
    <t>Contribution des droits de diffusion</t>
  </si>
  <si>
    <t>Participation au capital</t>
  </si>
  <si>
    <t>Autre financement</t>
  </si>
  <si>
    <t>Avance de distribution</t>
  </si>
  <si>
    <t>Investissement de la société de production</t>
  </si>
  <si>
    <t>Crédit d'impôt fédéral</t>
  </si>
  <si>
    <t>Crédit d'impôt provincial</t>
  </si>
  <si>
    <t>TOTAL DES RENTRÉES</t>
  </si>
  <si>
    <t>POSITIONS DE TRÉSORERIE MENSUELLES NETTES PRÉVUES :</t>
  </si>
  <si>
    <t>POSITION DE TRÉSORERIE GLOBALE :</t>
  </si>
  <si>
    <t>Clause de non-responsabilité : Le Fonds Bell offre cette feuille de calcul électronique comme outil pour aider les producteurs à présenter leur demande de financement. Le Fonds Bell n'est pas responsable des erreurs qui peuvent apparaître sur cette feuille de calcul et ne peut en aucun cas être tenu responsable des informations erronées résultant de l'utilisation de cette feuille de calcul, ni des pertes ou dommages qui pourraient être causés par l'utilisation de ces informations erronées. Il incombe à l'utilisateur de vérifier l'exactitude de toute information obtenue à partir de cette feuille de calcul.</t>
  </si>
  <si>
    <t>Veuillez coller le mouvement de trésorerie ci-dessous. Vous devez indiquer le budget total ainsi que les entrées et sorties de fonds.
Si votre projet est financé par le fonds Bell, le premier versement devrait arriver environ 8 à 10 semaines après la confirmation du financement et selon les confirmations de financement en attente de votre structure financière.
La contribution non remboursable du Fonds Bell est payé en trois versements : 50%, 30% et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</si>
</sst>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164" formatCode="_(* #,##0_);_(* \(#,##0\);_(* &quot;-&quot;_);_(@_)"/>
    <numFmt numFmtId="165" formatCode="00"/>
    <numFmt numFmtId="166" formatCode="00.00"/>
    <numFmt numFmtId="167" formatCode="0.0%"/>
    <numFmt numFmtId="168" formatCode="[$-C0C]d\ mmm\ yyyy;@"/>
    <numFmt numFmtId="169" formatCode="#,##0\ &quot;$&quot;;\(#,##0\ &quot;$&quot;\)"/>
    <numFmt numFmtId="170" formatCode="[$$-1009]#,##0"/>
    <numFmt numFmtId="171" formatCode="#,##0\ [$$-C0C]"/>
    <numFmt numFmtId="172" formatCode="&quot;$&quot;#,##0"/>
    <numFmt numFmtId="173" formatCode="#\ ##0_ ;\-\ #\ ##0_ ;_(* &quot;-&quot;_);_(@_)"/>
  </numFmts>
  <fonts count="42">
    <font>
      <sz val="9"/>
      <name val="Geneva"/>
    </font>
    <font>
      <b/>
      <sz val="9"/>
      <name val="Geneva"/>
      <family val="2"/>
    </font>
    <font>
      <sz val="10"/>
      <name val="Geneva"/>
      <family val="2"/>
    </font>
    <font>
      <sz val="9"/>
      <name val="Geneva"/>
      <family val="2"/>
    </font>
    <font>
      <sz val="9"/>
      <name val="Geneva"/>
    </font>
    <font>
      <b/>
      <sz val="11"/>
      <color theme="1"/>
      <name val="Calibri"/>
      <family val="2"/>
      <scheme val="minor"/>
    </font>
    <font>
      <b/>
      <sz val="11"/>
      <color theme="0"/>
      <name val="Calibri"/>
      <family val="2"/>
      <scheme val="minor"/>
    </font>
    <font>
      <sz val="11"/>
      <name val="Calibri"/>
      <family val="2"/>
      <scheme val="minor"/>
    </font>
    <font>
      <sz val="11"/>
      <color indexed="8"/>
      <name val="Calibri"/>
      <family val="2"/>
      <scheme val="minor"/>
    </font>
    <font>
      <b/>
      <sz val="11"/>
      <name val="Calibri"/>
      <family val="2"/>
      <scheme val="minor"/>
    </font>
    <font>
      <b/>
      <sz val="9"/>
      <color theme="1"/>
      <name val="Geneva"/>
      <family val="2"/>
    </font>
    <font>
      <sz val="9"/>
      <color theme="1"/>
      <name val="Geneva"/>
      <family val="2"/>
    </font>
    <font>
      <sz val="9"/>
      <name val="Calibri"/>
      <family val="2"/>
      <scheme val="minor"/>
    </font>
    <font>
      <sz val="8"/>
      <name val="Calibri"/>
      <family val="2"/>
      <scheme val="minor"/>
    </font>
    <font>
      <sz val="9"/>
      <color rgb="FFFF0000"/>
      <name val="Geneva"/>
      <family val="2"/>
    </font>
    <font>
      <i/>
      <sz val="9"/>
      <name val="Geneva"/>
    </font>
    <font>
      <i/>
      <sz val="9"/>
      <name val="Geneva"/>
      <family val="2"/>
    </font>
    <font>
      <strike/>
      <sz val="9"/>
      <color theme="6" tint="-0.249977111117893"/>
      <name val="Geneva"/>
    </font>
    <font>
      <strike/>
      <sz val="9"/>
      <name val="Geneva"/>
    </font>
    <font>
      <sz val="12"/>
      <name val="Arial"/>
      <family val="2"/>
    </font>
    <font>
      <sz val="10"/>
      <name val="Arial"/>
      <family val="2"/>
    </font>
    <font>
      <b/>
      <sz val="12"/>
      <name val="Arial"/>
      <family val="2"/>
    </font>
    <font>
      <b/>
      <sz val="11"/>
      <name val="Arial"/>
      <family val="2"/>
    </font>
    <font>
      <b/>
      <sz val="10"/>
      <name val="Arial"/>
      <family val="2"/>
    </font>
    <font>
      <i/>
      <sz val="10"/>
      <name val="Arial"/>
      <family val="2"/>
    </font>
    <font>
      <sz val="10"/>
      <color indexed="10"/>
      <name val="Arial"/>
      <family val="2"/>
    </font>
    <font>
      <u/>
      <sz val="12"/>
      <color theme="10"/>
      <name val="Arial"/>
      <family val="2"/>
    </font>
    <font>
      <sz val="9"/>
      <name val="Arial"/>
      <family val="2"/>
    </font>
    <font>
      <b/>
      <u/>
      <sz val="9"/>
      <name val="Arial"/>
      <family val="2"/>
    </font>
    <font>
      <b/>
      <sz val="9"/>
      <name val="Arial"/>
      <family val="2"/>
    </font>
    <font>
      <sz val="6"/>
      <name val="Arial"/>
      <family val="2"/>
    </font>
    <font>
      <b/>
      <sz val="14"/>
      <name val="Arial"/>
      <family val="2"/>
    </font>
    <font>
      <sz val="11"/>
      <name val="Arial"/>
      <family val="2"/>
    </font>
    <font>
      <sz val="10"/>
      <name val="Geneva"/>
    </font>
    <font>
      <b/>
      <sz val="11"/>
      <name val="Geneva"/>
    </font>
    <font>
      <sz val="9"/>
      <name val="Calibri"/>
      <family val="2"/>
    </font>
    <font>
      <sz val="9.5"/>
      <color rgb="FF000000"/>
      <name val="Calibri"/>
      <family val="2"/>
    </font>
    <font>
      <b/>
      <sz val="9"/>
      <name val="Geneva"/>
    </font>
    <font>
      <b/>
      <i/>
      <sz val="9"/>
      <name val="Geneva"/>
    </font>
    <font>
      <b/>
      <sz val="12"/>
      <name val="Geneva"/>
    </font>
    <font>
      <b/>
      <sz val="8.5"/>
      <name val="Arial"/>
      <family val="2"/>
    </font>
    <font>
      <sz val="12"/>
      <name val="Times New Roman"/>
      <family val="1"/>
    </font>
  </fonts>
  <fills count="14">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E1"/>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indexed="22"/>
        <bgColor indexed="64"/>
      </patternFill>
    </fill>
    <fill>
      <patternFill patternType="solid">
        <fgColor rgb="FFE7E6E6"/>
        <bgColor indexed="64"/>
      </patternFill>
    </fill>
    <fill>
      <patternFill patternType="solid">
        <fgColor rgb="FFFFFFFF"/>
        <bgColor rgb="FF000000"/>
      </patternFill>
    </fill>
  </fills>
  <borders count="3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0"/>
      </top>
      <bottom style="thin">
        <color indexed="64"/>
      </bottom>
      <diagonal/>
    </border>
    <border>
      <left/>
      <right/>
      <top style="thin">
        <color theme="0"/>
      </top>
      <bottom style="thin">
        <color indexed="64"/>
      </bottom>
      <diagonal/>
    </border>
    <border>
      <left style="thin">
        <color indexed="64"/>
      </left>
      <right/>
      <top/>
      <bottom style="thin">
        <color theme="0" tint="-0.14996795556505021"/>
      </bottom>
      <diagonal/>
    </border>
    <border>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auto="1"/>
      </left>
      <right style="thin">
        <color auto="1"/>
      </right>
      <top style="thin">
        <color auto="1"/>
      </top>
      <bottom style="thin">
        <color rgb="FF000000"/>
      </bottom>
      <diagonal/>
    </border>
    <border>
      <left style="thin">
        <color indexed="64"/>
      </left>
      <right/>
      <top style="thin">
        <color rgb="FF000000"/>
      </top>
      <bottom/>
      <diagonal/>
    </border>
    <border>
      <left/>
      <right style="thin">
        <color auto="1"/>
      </right>
      <top style="thin">
        <color rgb="FF000000"/>
      </top>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s>
  <cellStyleXfs count="7">
    <xf numFmtId="0" fontId="0" fillId="0" borderId="0"/>
    <xf numFmtId="40" fontId="2"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19" fillId="0" borderId="0"/>
    <xf numFmtId="0" fontId="26" fillId="0" borderId="0" applyNumberFormat="0" applyFill="0" applyBorder="0" applyAlignment="0" applyProtection="0"/>
    <xf numFmtId="0" fontId="19" fillId="0" borderId="0"/>
  </cellStyleXfs>
  <cellXfs count="580">
    <xf numFmtId="0" fontId="0" fillId="0" borderId="0" xfId="0"/>
    <xf numFmtId="166" fontId="7" fillId="0" borderId="0" xfId="0" applyNumberFormat="1" applyFont="1"/>
    <xf numFmtId="0" fontId="7" fillId="0" borderId="0" xfId="0" applyFont="1"/>
    <xf numFmtId="166" fontId="7" fillId="0" borderId="0" xfId="0" applyNumberFormat="1" applyFont="1" applyAlignment="1">
      <alignment horizontal="right"/>
    </xf>
    <xf numFmtId="0" fontId="7" fillId="0" borderId="0" xfId="0" applyFont="1" applyProtection="1">
      <protection locked="0"/>
    </xf>
    <xf numFmtId="0" fontId="7" fillId="0" borderId="0" xfId="0" applyFont="1" applyAlignment="1" applyProtection="1">
      <alignment horizontal="center"/>
      <protection locked="0"/>
    </xf>
    <xf numFmtId="2" fontId="7" fillId="0" borderId="0" xfId="0" applyNumberFormat="1" applyFont="1" applyProtection="1">
      <protection locked="0"/>
    </xf>
    <xf numFmtId="0" fontId="7" fillId="0" borderId="4" xfId="0" applyFont="1" applyBorder="1" applyAlignment="1">
      <alignment horizontal="center"/>
    </xf>
    <xf numFmtId="0" fontId="8" fillId="0" borderId="4" xfId="0" applyFont="1" applyBorder="1" applyAlignment="1">
      <alignment horizontal="center"/>
    </xf>
    <xf numFmtId="0" fontId="9" fillId="3" borderId="10" xfId="0" applyFont="1" applyFill="1" applyBorder="1" applyAlignment="1">
      <alignment horizontal="center" vertical="center"/>
    </xf>
    <xf numFmtId="2" fontId="9" fillId="3" borderId="11" xfId="0" applyNumberFormat="1" applyFont="1" applyFill="1" applyBorder="1" applyAlignment="1">
      <alignment horizontal="center" vertical="center"/>
    </xf>
    <xf numFmtId="166" fontId="7" fillId="0" borderId="4" xfId="0" applyNumberFormat="1" applyFont="1" applyBorder="1" applyAlignment="1">
      <alignment horizontal="center"/>
    </xf>
    <xf numFmtId="0" fontId="9" fillId="4" borderId="10" xfId="0" applyFont="1" applyFill="1" applyBorder="1" applyAlignment="1">
      <alignment horizontal="center"/>
    </xf>
    <xf numFmtId="2" fontId="7" fillId="0" borderId="4" xfId="0" applyNumberFormat="1" applyFont="1" applyBorder="1" applyAlignment="1">
      <alignment horizontal="center"/>
    </xf>
    <xf numFmtId="0" fontId="9" fillId="4" borderId="9" xfId="0" applyFont="1" applyFill="1" applyBorder="1" applyAlignment="1">
      <alignment horizontal="center"/>
    </xf>
    <xf numFmtId="0" fontId="7" fillId="5" borderId="4" xfId="0" applyFont="1" applyFill="1" applyBorder="1" applyAlignment="1">
      <alignment horizontal="center"/>
    </xf>
    <xf numFmtId="0" fontId="9" fillId="5" borderId="4" xfId="0" applyFont="1" applyFill="1" applyBorder="1" applyAlignment="1">
      <alignment horizontal="center"/>
    </xf>
    <xf numFmtId="0" fontId="9" fillId="4" borderId="1" xfId="0" applyFont="1" applyFill="1" applyBorder="1" applyAlignment="1">
      <alignment horizontal="center"/>
    </xf>
    <xf numFmtId="0" fontId="9" fillId="4" borderId="3" xfId="0" applyFont="1" applyFill="1" applyBorder="1" applyAlignment="1">
      <alignment horizontal="center"/>
    </xf>
    <xf numFmtId="0" fontId="7" fillId="4" borderId="10" xfId="0" applyFont="1" applyFill="1" applyBorder="1" applyAlignment="1">
      <alignment horizontal="center"/>
    </xf>
    <xf numFmtId="0" fontId="7" fillId="0" borderId="5" xfId="0" applyFont="1" applyBorder="1" applyAlignment="1">
      <alignment horizontal="center"/>
    </xf>
    <xf numFmtId="0" fontId="9" fillId="4" borderId="2" xfId="0" applyFont="1" applyFill="1" applyBorder="1" applyAlignment="1">
      <alignment horizontal="center"/>
    </xf>
    <xf numFmtId="0" fontId="9" fillId="4" borderId="0" xfId="0" applyFont="1" applyFill="1" applyAlignment="1">
      <alignment horizontal="center"/>
    </xf>
    <xf numFmtId="0" fontId="7" fillId="0" borderId="0" xfId="0" applyFont="1" applyAlignment="1">
      <alignment horizontal="center"/>
    </xf>
    <xf numFmtId="0" fontId="9" fillId="5" borderId="17" xfId="0" applyFont="1" applyFill="1" applyBorder="1" applyAlignment="1">
      <alignment horizontal="center"/>
    </xf>
    <xf numFmtId="0" fontId="9" fillId="5" borderId="18" xfId="0" applyFont="1" applyFill="1" applyBorder="1" applyAlignment="1">
      <alignment horizontal="center" wrapText="1"/>
    </xf>
    <xf numFmtId="0" fontId="9" fillId="5" borderId="10" xfId="0" applyFont="1" applyFill="1" applyBorder="1" applyAlignment="1">
      <alignment horizontal="center"/>
    </xf>
    <xf numFmtId="0" fontId="9" fillId="5" borderId="9" xfId="0" applyFont="1" applyFill="1" applyBorder="1" applyAlignment="1">
      <alignment horizontal="center"/>
    </xf>
    <xf numFmtId="0" fontId="9" fillId="4" borderId="9" xfId="0" applyFont="1" applyFill="1" applyBorder="1" applyAlignment="1">
      <alignment horizontal="center" vertical="center"/>
    </xf>
    <xf numFmtId="166" fontId="5" fillId="0" borderId="0" xfId="0" applyNumberFormat="1" applyFont="1"/>
    <xf numFmtId="3" fontId="7" fillId="0" borderId="12" xfId="0" applyNumberFormat="1" applyFont="1" applyBorder="1" applyAlignment="1">
      <alignment horizontal="right"/>
    </xf>
    <xf numFmtId="3" fontId="7" fillId="0" borderId="13" xfId="0" applyNumberFormat="1" applyFont="1" applyBorder="1" applyAlignment="1">
      <alignment horizontal="right"/>
    </xf>
    <xf numFmtId="3" fontId="9" fillId="0" borderId="14" xfId="0" applyNumberFormat="1" applyFont="1" applyBorder="1"/>
    <xf numFmtId="3" fontId="7" fillId="5" borderId="12" xfId="0" applyNumberFormat="1" applyFont="1" applyFill="1" applyBorder="1"/>
    <xf numFmtId="3" fontId="9" fillId="5" borderId="12" xfId="0" applyNumberFormat="1" applyFont="1" applyFill="1" applyBorder="1" applyAlignment="1">
      <alignment horizontal="center"/>
    </xf>
    <xf numFmtId="3" fontId="7" fillId="0" borderId="12" xfId="0" applyNumberFormat="1" applyFont="1" applyBorder="1"/>
    <xf numFmtId="3" fontId="7" fillId="0" borderId="13" xfId="0" applyNumberFormat="1" applyFont="1" applyBorder="1"/>
    <xf numFmtId="3" fontId="9" fillId="0" borderId="14" xfId="0" applyNumberFormat="1" applyFont="1" applyBorder="1" applyAlignment="1">
      <alignment vertical="center"/>
    </xf>
    <xf numFmtId="166" fontId="3" fillId="0" borderId="0" xfId="0" applyNumberFormat="1" applyFont="1" applyAlignment="1">
      <alignment horizontal="right"/>
    </xf>
    <xf numFmtId="0" fontId="10" fillId="0" borderId="5" xfId="0" applyFont="1" applyBorder="1" applyAlignment="1">
      <alignment horizontal="left"/>
    </xf>
    <xf numFmtId="3" fontId="3" fillId="0" borderId="0" xfId="0" applyNumberFormat="1" applyFont="1" applyAlignment="1">
      <alignment horizontal="center"/>
    </xf>
    <xf numFmtId="0" fontId="3" fillId="0" borderId="0" xfId="0" applyFont="1" applyAlignment="1">
      <alignment horizontal="right"/>
    </xf>
    <xf numFmtId="0" fontId="3" fillId="0" borderId="0" xfId="0" applyFont="1"/>
    <xf numFmtId="166" fontId="3" fillId="0" borderId="0" xfId="0" applyNumberFormat="1" applyFont="1" applyAlignment="1">
      <alignment horizontal="center" vertical="top"/>
    </xf>
    <xf numFmtId="0" fontId="3" fillId="0" borderId="5" xfId="0" applyFont="1" applyBorder="1" applyAlignment="1">
      <alignment horizontal="left"/>
    </xf>
    <xf numFmtId="3" fontId="3" fillId="0" borderId="0" xfId="0" applyNumberFormat="1" applyFont="1" applyAlignment="1">
      <alignment horizontal="center" vertical="center"/>
    </xf>
    <xf numFmtId="0" fontId="3" fillId="0" borderId="0" xfId="0" applyFont="1" applyAlignment="1">
      <alignment horizontal="right" vertical="center"/>
    </xf>
    <xf numFmtId="0" fontId="3" fillId="0" borderId="0" xfId="0" applyFont="1" applyAlignment="1">
      <alignment vertical="top"/>
    </xf>
    <xf numFmtId="166" fontId="3" fillId="0" borderId="11" xfId="0" applyNumberFormat="1" applyFont="1" applyBorder="1" applyAlignment="1" applyProtection="1">
      <alignment horizontal="center" wrapText="1"/>
      <protection locked="0"/>
    </xf>
    <xf numFmtId="0" fontId="3" fillId="0" borderId="10" xfId="0" applyFont="1" applyBorder="1" applyAlignment="1" applyProtection="1">
      <alignment wrapText="1"/>
      <protection locked="0"/>
    </xf>
    <xf numFmtId="0" fontId="3" fillId="0" borderId="0" xfId="0" applyFont="1" applyAlignment="1" applyProtection="1">
      <alignment wrapText="1"/>
      <protection locked="0"/>
    </xf>
    <xf numFmtId="2" fontId="3" fillId="0" borderId="0" xfId="0" applyNumberFormat="1" applyFont="1" applyProtection="1">
      <protection locked="0"/>
    </xf>
    <xf numFmtId="2" fontId="3" fillId="0" borderId="9" xfId="0" applyNumberFormat="1" applyFont="1" applyBorder="1" applyProtection="1">
      <protection locked="0"/>
    </xf>
    <xf numFmtId="2" fontId="3" fillId="0" borderId="15" xfId="0" applyNumberFormat="1" applyFont="1" applyBorder="1" applyProtection="1">
      <protection locked="0"/>
    </xf>
    <xf numFmtId="38" fontId="3" fillId="7" borderId="11" xfId="1" applyNumberFormat="1" applyFont="1" applyFill="1" applyBorder="1" applyAlignment="1" applyProtection="1">
      <alignment vertical="center"/>
    </xf>
    <xf numFmtId="0" fontId="3" fillId="0" borderId="2" xfId="0" applyFont="1" applyBorder="1" applyAlignment="1" applyProtection="1">
      <alignment wrapText="1"/>
      <protection locked="0"/>
    </xf>
    <xf numFmtId="2" fontId="3" fillId="0" borderId="2" xfId="0" applyNumberFormat="1" applyFont="1" applyBorder="1" applyProtection="1">
      <protection locked="0"/>
    </xf>
    <xf numFmtId="2" fontId="3" fillId="0" borderId="5" xfId="0" applyNumberFormat="1" applyFont="1" applyBorder="1" applyProtection="1">
      <protection locked="0"/>
    </xf>
    <xf numFmtId="2" fontId="3" fillId="0" borderId="8" xfId="0" applyNumberFormat="1" applyFont="1" applyBorder="1" applyProtection="1">
      <protection locked="0"/>
    </xf>
    <xf numFmtId="0" fontId="3" fillId="0" borderId="0" xfId="0" applyFont="1" applyAlignment="1">
      <alignment vertical="center"/>
    </xf>
    <xf numFmtId="2" fontId="3" fillId="0" borderId="2" xfId="0" applyNumberFormat="1" applyFont="1" applyBorder="1" applyAlignment="1" applyProtection="1">
      <alignment horizontal="center"/>
      <protection locked="0"/>
    </xf>
    <xf numFmtId="0" fontId="3" fillId="0" borderId="2" xfId="0" applyFont="1" applyBorder="1" applyProtection="1">
      <protection locked="0"/>
    </xf>
    <xf numFmtId="38" fontId="3" fillId="0" borderId="2" xfId="1" applyNumberFormat="1" applyFont="1" applyFill="1" applyBorder="1" applyProtection="1">
      <protection locked="0"/>
    </xf>
    <xf numFmtId="3" fontId="10" fillId="6" borderId="11" xfId="0" quotePrefix="1" applyNumberFormat="1" applyFont="1" applyFill="1" applyBorder="1" applyAlignment="1">
      <alignment horizontal="center" vertical="center"/>
    </xf>
    <xf numFmtId="3" fontId="10" fillId="6" borderId="11" xfId="0" applyNumberFormat="1" applyFont="1" applyFill="1" applyBorder="1" applyAlignment="1">
      <alignment horizontal="center" vertical="center"/>
    </xf>
    <xf numFmtId="4" fontId="10" fillId="6" borderId="11" xfId="0" applyNumberFormat="1" applyFont="1" applyFill="1" applyBorder="1" applyAlignment="1">
      <alignment horizontal="center" vertical="center"/>
    </xf>
    <xf numFmtId="0" fontId="3" fillId="7" borderId="11" xfId="0" applyFont="1" applyFill="1" applyBorder="1" applyAlignment="1">
      <alignment horizontal="center" vertical="center"/>
    </xf>
    <xf numFmtId="3" fontId="11" fillId="7" borderId="11" xfId="0" applyNumberFormat="1" applyFont="1" applyFill="1" applyBorder="1" applyAlignment="1">
      <alignment horizontal="center" vertical="center"/>
    </xf>
    <xf numFmtId="4" fontId="3" fillId="7" borderId="11" xfId="0" applyNumberFormat="1" applyFont="1" applyFill="1" applyBorder="1" applyAlignment="1">
      <alignment vertical="center"/>
    </xf>
    <xf numFmtId="38" fontId="3" fillId="0" borderId="11" xfId="1" applyNumberFormat="1" applyFont="1" applyFill="1" applyBorder="1" applyAlignment="1" applyProtection="1">
      <alignment vertical="center"/>
      <protection locked="0"/>
    </xf>
    <xf numFmtId="0" fontId="3" fillId="0" borderId="8" xfId="0" applyFont="1" applyBorder="1" applyAlignment="1" applyProtection="1">
      <alignment wrapText="1"/>
      <protection locked="0"/>
    </xf>
    <xf numFmtId="2" fontId="3" fillId="7" borderId="11" xfId="0" applyNumberFormat="1" applyFont="1" applyFill="1" applyBorder="1" applyAlignment="1">
      <alignment horizontal="center" vertical="center"/>
    </xf>
    <xf numFmtId="3" fontId="11" fillId="0" borderId="11" xfId="0" quotePrefix="1" applyNumberFormat="1" applyFont="1" applyBorder="1" applyAlignment="1">
      <alignment horizontal="center" vertical="center"/>
    </xf>
    <xf numFmtId="3" fontId="3" fillId="0" borderId="11" xfId="0" applyNumberFormat="1" applyFont="1" applyBorder="1" applyAlignment="1">
      <alignment vertical="center"/>
    </xf>
    <xf numFmtId="166" fontId="3" fillId="0" borderId="1" xfId="0" applyNumberFormat="1" applyFont="1" applyBorder="1" applyAlignment="1" applyProtection="1">
      <alignment horizontal="center" wrapText="1"/>
      <protection locked="0"/>
    </xf>
    <xf numFmtId="2" fontId="3" fillId="0" borderId="0" xfId="0" applyNumberFormat="1" applyFont="1" applyAlignment="1" applyProtection="1">
      <alignment horizontal="center"/>
      <protection locked="0"/>
    </xf>
    <xf numFmtId="0" fontId="3" fillId="0" borderId="0" xfId="0" applyFont="1" applyProtection="1">
      <protection locked="0"/>
    </xf>
    <xf numFmtId="38" fontId="3" fillId="0" borderId="0" xfId="1" applyNumberFormat="1" applyFont="1" applyFill="1" applyBorder="1" applyProtection="1">
      <protection locked="0"/>
    </xf>
    <xf numFmtId="3" fontId="10" fillId="6" borderId="9" xfId="0" quotePrefix="1" applyNumberFormat="1" applyFont="1" applyFill="1" applyBorder="1" applyAlignment="1">
      <alignment horizontal="center" vertical="center"/>
    </xf>
    <xf numFmtId="3" fontId="10" fillId="6" borderId="9" xfId="0" applyNumberFormat="1" applyFont="1" applyFill="1" applyBorder="1" applyAlignment="1">
      <alignment horizontal="center" vertical="center"/>
    </xf>
    <xf numFmtId="4" fontId="10" fillId="6" borderId="15" xfId="0" applyNumberFormat="1" applyFont="1" applyFill="1" applyBorder="1" applyAlignment="1">
      <alignment horizontal="center" vertical="center"/>
    </xf>
    <xf numFmtId="0" fontId="3" fillId="0" borderId="9" xfId="0" applyFont="1" applyBorder="1" applyProtection="1">
      <protection locked="0"/>
    </xf>
    <xf numFmtId="2" fontId="3" fillId="6" borderId="9" xfId="0" applyNumberFormat="1" applyFont="1" applyFill="1" applyBorder="1" applyAlignment="1" applyProtection="1">
      <alignment vertical="center"/>
      <protection locked="0"/>
    </xf>
    <xf numFmtId="2" fontId="3" fillId="6" borderId="15" xfId="0" applyNumberFormat="1" applyFont="1" applyFill="1" applyBorder="1" applyAlignment="1" applyProtection="1">
      <alignment vertical="center"/>
      <protection locked="0"/>
    </xf>
    <xf numFmtId="166" fontId="3" fillId="0" borderId="11" xfId="0" applyNumberFormat="1" applyFont="1" applyBorder="1" applyAlignment="1" applyProtection="1">
      <alignment horizontal="center" vertical="top" wrapText="1"/>
      <protection locked="0"/>
    </xf>
    <xf numFmtId="0" fontId="3" fillId="0" borderId="11" xfId="0" applyFont="1" applyBorder="1" applyAlignment="1" applyProtection="1">
      <alignment vertical="top" wrapText="1"/>
      <protection locked="0"/>
    </xf>
    <xf numFmtId="0" fontId="3" fillId="0" borderId="8" xfId="0" applyFont="1" applyBorder="1" applyProtection="1">
      <protection locked="0"/>
    </xf>
    <xf numFmtId="0" fontId="3" fillId="0" borderId="15" xfId="0" applyFont="1" applyBorder="1" applyProtection="1">
      <protection locked="0"/>
    </xf>
    <xf numFmtId="0" fontId="3" fillId="0" borderId="0" xfId="0" applyFont="1" applyAlignment="1" applyProtection="1">
      <alignment horizontal="center"/>
      <protection locked="0"/>
    </xf>
    <xf numFmtId="0" fontId="3" fillId="0" borderId="10" xfId="0" applyFont="1" applyBorder="1" applyAlignment="1" applyProtection="1">
      <alignment horizontal="center" wrapText="1"/>
      <protection locked="0"/>
    </xf>
    <xf numFmtId="2" fontId="3" fillId="0" borderId="10" xfId="0" applyNumberFormat="1" applyFont="1" applyBorder="1" applyAlignment="1" applyProtection="1">
      <alignment horizontal="center" wrapText="1"/>
      <protection locked="0"/>
    </xf>
    <xf numFmtId="0" fontId="3" fillId="0" borderId="10" xfId="0" applyFont="1" applyBorder="1" applyAlignment="1" applyProtection="1">
      <alignment horizontal="center" vertical="top" wrapText="1"/>
      <protection locked="0"/>
    </xf>
    <xf numFmtId="0" fontId="3" fillId="0" borderId="5" xfId="0" applyFont="1" applyBorder="1"/>
    <xf numFmtId="0" fontId="3" fillId="0" borderId="11" xfId="0" applyFont="1" applyBorder="1" applyAlignment="1" applyProtection="1">
      <alignment horizontal="center" vertical="top" wrapText="1"/>
      <protection locked="0"/>
    </xf>
    <xf numFmtId="0" fontId="3" fillId="0" borderId="5" xfId="0" applyFont="1" applyBorder="1" applyProtection="1">
      <protection locked="0"/>
    </xf>
    <xf numFmtId="2" fontId="3" fillId="0" borderId="6" xfId="0" applyNumberFormat="1" applyFont="1" applyBorder="1" applyProtection="1">
      <protection locked="0"/>
    </xf>
    <xf numFmtId="2" fontId="3" fillId="0" borderId="3" xfId="0" applyNumberFormat="1" applyFont="1" applyBorder="1" applyProtection="1">
      <protection locked="0"/>
    </xf>
    <xf numFmtId="0" fontId="3" fillId="0" borderId="13"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2" fontId="3" fillId="0" borderId="3" xfId="0" applyNumberFormat="1" applyFont="1" applyBorder="1" applyAlignment="1" applyProtection="1">
      <alignment horizontal="center" vertical="top" wrapText="1"/>
      <protection locked="0"/>
    </xf>
    <xf numFmtId="2" fontId="3" fillId="0" borderId="4" xfId="0" applyNumberFormat="1" applyFont="1" applyBorder="1" applyAlignment="1" applyProtection="1">
      <alignment horizontal="center" vertical="top" wrapText="1"/>
      <protection locked="0"/>
    </xf>
    <xf numFmtId="2" fontId="3" fillId="0" borderId="10" xfId="0" applyNumberFormat="1" applyFont="1" applyBorder="1" applyAlignment="1" applyProtection="1">
      <alignment horizontal="center" vertical="top" wrapText="1"/>
      <protection locked="0"/>
    </xf>
    <xf numFmtId="0" fontId="3" fillId="0" borderId="10" xfId="0" applyFont="1" applyBorder="1" applyAlignment="1" applyProtection="1">
      <alignment vertical="top" wrapText="1"/>
      <protection locked="0"/>
    </xf>
    <xf numFmtId="2" fontId="3" fillId="0" borderId="1" xfId="0" applyNumberFormat="1" applyFont="1" applyBorder="1" applyAlignment="1" applyProtection="1">
      <alignment horizontal="center" vertical="top" wrapText="1"/>
      <protection locked="0"/>
    </xf>
    <xf numFmtId="0" fontId="3" fillId="0" borderId="1" xfId="0" applyFont="1" applyBorder="1" applyAlignment="1" applyProtection="1">
      <alignment horizontal="center" vertical="top" wrapText="1"/>
      <protection locked="0"/>
    </xf>
    <xf numFmtId="0" fontId="3" fillId="0" borderId="10" xfId="0" applyFont="1" applyBorder="1" applyAlignment="1" applyProtection="1">
      <alignment horizontal="center" vertical="top"/>
      <protection locked="0"/>
    </xf>
    <xf numFmtId="2" fontId="3" fillId="0" borderId="1" xfId="0" applyNumberFormat="1" applyFont="1" applyBorder="1" applyAlignment="1" applyProtection="1">
      <alignment horizontal="center" vertical="top"/>
      <protection locked="0"/>
    </xf>
    <xf numFmtId="2" fontId="3" fillId="0" borderId="3" xfId="0" applyNumberFormat="1" applyFont="1" applyBorder="1" applyAlignment="1" applyProtection="1">
      <alignment horizontal="center" vertical="top"/>
      <protection locked="0"/>
    </xf>
    <xf numFmtId="2" fontId="3" fillId="0" borderId="4" xfId="0" applyNumberFormat="1" applyFont="1" applyBorder="1" applyAlignment="1" applyProtection="1">
      <alignment horizontal="center" vertical="top"/>
      <protection locked="0"/>
    </xf>
    <xf numFmtId="0" fontId="3" fillId="0" borderId="4" xfId="0" applyFont="1" applyBorder="1" applyAlignment="1" applyProtection="1">
      <alignment vertical="top" wrapText="1"/>
      <protection locked="0"/>
    </xf>
    <xf numFmtId="0" fontId="3" fillId="6" borderId="9" xfId="0" applyFont="1" applyFill="1" applyBorder="1" applyAlignment="1" applyProtection="1">
      <alignment vertical="center"/>
      <protection locked="0"/>
    </xf>
    <xf numFmtId="3" fontId="10" fillId="6" borderId="15" xfId="0" applyNumberFormat="1" applyFont="1" applyFill="1" applyBorder="1" applyAlignment="1">
      <alignment horizontal="center" vertical="center"/>
    </xf>
    <xf numFmtId="0" fontId="3" fillId="0" borderId="20" xfId="0" applyFont="1" applyBorder="1" applyProtection="1">
      <protection locked="0"/>
    </xf>
    <xf numFmtId="2" fontId="3" fillId="0" borderId="20" xfId="0" applyNumberFormat="1" applyFont="1" applyBorder="1" applyProtection="1">
      <protection locked="0"/>
    </xf>
    <xf numFmtId="2" fontId="3" fillId="0" borderId="21" xfId="0" applyNumberFormat="1" applyFont="1" applyBorder="1" applyProtection="1">
      <protection locked="0"/>
    </xf>
    <xf numFmtId="2" fontId="3" fillId="7" borderId="13" xfId="0" applyNumberFormat="1" applyFont="1" applyFill="1" applyBorder="1" applyProtection="1">
      <protection locked="0"/>
    </xf>
    <xf numFmtId="2" fontId="3" fillId="7" borderId="7" xfId="0" applyNumberFormat="1" applyFont="1" applyFill="1" applyBorder="1" applyProtection="1">
      <protection locked="0"/>
    </xf>
    <xf numFmtId="2" fontId="3" fillId="7" borderId="12" xfId="0" applyNumberFormat="1" applyFont="1" applyFill="1" applyBorder="1" applyProtection="1">
      <protection locked="0"/>
    </xf>
    <xf numFmtId="2" fontId="7" fillId="7" borderId="5" xfId="0" applyNumberFormat="1" applyFont="1" applyFill="1" applyBorder="1" applyAlignment="1" applyProtection="1">
      <alignment horizontal="center"/>
      <protection locked="0"/>
    </xf>
    <xf numFmtId="0" fontId="7" fillId="7" borderId="5" xfId="0" applyFont="1" applyFill="1" applyBorder="1" applyProtection="1">
      <protection locked="0"/>
    </xf>
    <xf numFmtId="0" fontId="7" fillId="7" borderId="5" xfId="0" applyFont="1" applyFill="1" applyBorder="1" applyAlignment="1" applyProtection="1">
      <alignment horizontal="center"/>
      <protection locked="0"/>
    </xf>
    <xf numFmtId="2" fontId="7" fillId="7" borderId="5" xfId="0" applyNumberFormat="1" applyFont="1" applyFill="1" applyBorder="1" applyProtection="1">
      <protection locked="0"/>
    </xf>
    <xf numFmtId="166" fontId="12" fillId="0" borderId="0" xfId="0" applyNumberFormat="1" applyFont="1"/>
    <xf numFmtId="0" fontId="12" fillId="0" borderId="0" xfId="0" applyFont="1" applyAlignment="1">
      <alignment horizontal="right"/>
    </xf>
    <xf numFmtId="0" fontId="12" fillId="0" borderId="0" xfId="0" applyFont="1"/>
    <xf numFmtId="0" fontId="12" fillId="7" borderId="5" xfId="0" applyFont="1" applyFill="1" applyBorder="1"/>
    <xf numFmtId="166" fontId="12" fillId="0" borderId="0" xfId="0" applyNumberFormat="1" applyFont="1" applyAlignment="1">
      <alignment horizontal="right"/>
    </xf>
    <xf numFmtId="0" fontId="12" fillId="7" borderId="9" xfId="0" applyFont="1" applyFill="1" applyBorder="1"/>
    <xf numFmtId="0" fontId="3" fillId="6" borderId="9" xfId="0" applyFont="1" applyFill="1" applyBorder="1" applyAlignment="1" applyProtection="1">
      <alignment horizontal="center" vertical="center"/>
      <protection locked="0"/>
    </xf>
    <xf numFmtId="0" fontId="3" fillId="7" borderId="12" xfId="0" applyFont="1" applyFill="1" applyBorder="1" applyAlignment="1">
      <alignment horizontal="center" vertical="center"/>
    </xf>
    <xf numFmtId="4" fontId="3" fillId="7" borderId="12" xfId="0" applyNumberFormat="1" applyFont="1" applyFill="1" applyBorder="1" applyAlignment="1">
      <alignment vertical="center"/>
    </xf>
    <xf numFmtId="0" fontId="3" fillId="7" borderId="13" xfId="0" applyFont="1" applyFill="1" applyBorder="1" applyAlignment="1">
      <alignment horizontal="center" vertical="center"/>
    </xf>
    <xf numFmtId="3" fontId="11" fillId="7" borderId="7" xfId="0" applyNumberFormat="1" applyFont="1" applyFill="1" applyBorder="1" applyAlignment="1">
      <alignment horizontal="center" vertical="center"/>
    </xf>
    <xf numFmtId="3" fontId="11" fillId="7" borderId="6" xfId="0" applyNumberFormat="1" applyFont="1" applyFill="1" applyBorder="1" applyAlignment="1">
      <alignment horizontal="center" vertical="center"/>
    </xf>
    <xf numFmtId="4" fontId="3" fillId="7" borderId="13" xfId="0" applyNumberFormat="1" applyFont="1" applyFill="1" applyBorder="1" applyAlignment="1">
      <alignment vertical="center"/>
    </xf>
    <xf numFmtId="0" fontId="3" fillId="7" borderId="16" xfId="0" applyFont="1" applyFill="1" applyBorder="1" applyProtection="1">
      <protection locked="0"/>
    </xf>
    <xf numFmtId="0" fontId="3" fillId="7" borderId="16" xfId="0" applyFont="1" applyFill="1" applyBorder="1" applyAlignment="1" applyProtection="1">
      <alignment horizontal="center"/>
      <protection locked="0"/>
    </xf>
    <xf numFmtId="2" fontId="3" fillId="7" borderId="8" xfId="0" applyNumberFormat="1" applyFont="1" applyFill="1" applyBorder="1" applyProtection="1">
      <protection locked="0"/>
    </xf>
    <xf numFmtId="2" fontId="3" fillId="7" borderId="16" xfId="0" applyNumberFormat="1" applyFont="1" applyFill="1" applyBorder="1" applyProtection="1">
      <protection locked="0"/>
    </xf>
    <xf numFmtId="0" fontId="3" fillId="0" borderId="0" xfId="0" applyFont="1" applyAlignment="1" applyProtection="1">
      <alignment horizontal="center" wrapText="1"/>
      <protection locked="0"/>
    </xf>
    <xf numFmtId="38" fontId="1" fillId="6" borderId="11" xfId="1" applyNumberFormat="1" applyFont="1" applyFill="1" applyBorder="1" applyAlignment="1" applyProtection="1">
      <alignment horizontal="center"/>
      <protection locked="0"/>
    </xf>
    <xf numFmtId="0" fontId="1" fillId="6" borderId="9" xfId="0" applyFont="1" applyFill="1" applyBorder="1" applyAlignment="1" applyProtection="1">
      <alignment vertical="center" wrapText="1"/>
      <protection locked="0"/>
    </xf>
    <xf numFmtId="0" fontId="1" fillId="6" borderId="10" xfId="0" applyFont="1" applyFill="1" applyBorder="1" applyAlignment="1" applyProtection="1">
      <alignment vertical="center" wrapText="1"/>
      <protection locked="0"/>
    </xf>
    <xf numFmtId="38" fontId="3" fillId="7" borderId="7" xfId="1" applyNumberFormat="1" applyFont="1" applyFill="1" applyBorder="1" applyAlignment="1" applyProtection="1">
      <protection locked="0"/>
    </xf>
    <xf numFmtId="38" fontId="3" fillId="7" borderId="12" xfId="1" applyNumberFormat="1" applyFont="1" applyFill="1" applyBorder="1" applyAlignment="1" applyProtection="1">
      <protection locked="0"/>
    </xf>
    <xf numFmtId="2" fontId="3" fillId="7" borderId="3" xfId="0" applyNumberFormat="1" applyFont="1" applyFill="1" applyBorder="1" applyAlignment="1" applyProtection="1">
      <alignment horizontal="center"/>
      <protection locked="0"/>
    </xf>
    <xf numFmtId="0" fontId="3" fillId="7" borderId="3" xfId="0" applyFont="1" applyFill="1" applyBorder="1" applyProtection="1">
      <protection locked="0"/>
    </xf>
    <xf numFmtId="0" fontId="3" fillId="7" borderId="0" xfId="0" applyFont="1" applyFill="1" applyProtection="1">
      <protection locked="0"/>
    </xf>
    <xf numFmtId="2" fontId="3" fillId="7" borderId="0" xfId="0" applyNumberFormat="1" applyFont="1" applyFill="1" applyProtection="1">
      <protection locked="0"/>
    </xf>
    <xf numFmtId="0" fontId="3" fillId="7" borderId="5" xfId="0" applyFont="1" applyFill="1" applyBorder="1" applyProtection="1">
      <protection locked="0"/>
    </xf>
    <xf numFmtId="2" fontId="3" fillId="7" borderId="5" xfId="0" applyNumberFormat="1" applyFont="1" applyFill="1" applyBorder="1" applyProtection="1">
      <protection locked="0"/>
    </xf>
    <xf numFmtId="0" fontId="1" fillId="0" borderId="5" xfId="0" applyFont="1" applyBorder="1" applyProtection="1">
      <protection locked="0"/>
    </xf>
    <xf numFmtId="2" fontId="1" fillId="6" borderId="4" xfId="0" applyNumberFormat="1" applyFont="1" applyFill="1" applyBorder="1" applyAlignment="1" applyProtection="1">
      <alignment horizontal="center"/>
      <protection locked="0"/>
    </xf>
    <xf numFmtId="0" fontId="1" fillId="6" borderId="2" xfId="0" applyFont="1" applyFill="1" applyBorder="1" applyAlignment="1" applyProtection="1">
      <alignment vertical="center" wrapText="1"/>
      <protection locked="0"/>
    </xf>
    <xf numFmtId="0" fontId="1" fillId="0" borderId="0" xfId="0" applyFont="1" applyProtection="1">
      <protection locked="0"/>
    </xf>
    <xf numFmtId="0" fontId="1" fillId="6" borderId="10" xfId="0" applyFont="1" applyFill="1" applyBorder="1" applyAlignment="1" applyProtection="1">
      <alignment vertical="center"/>
      <protection locked="0"/>
    </xf>
    <xf numFmtId="0" fontId="1" fillId="0" borderId="0" xfId="0" applyFont="1" applyAlignment="1" applyProtection="1">
      <alignment wrapText="1"/>
      <protection locked="0"/>
    </xf>
    <xf numFmtId="0" fontId="13" fillId="0" borderId="0" xfId="0" applyFont="1" applyAlignment="1">
      <alignment horizontal="right"/>
    </xf>
    <xf numFmtId="2" fontId="1" fillId="6" borderId="11" xfId="0" applyNumberFormat="1" applyFont="1" applyFill="1" applyBorder="1" applyAlignment="1" applyProtection="1">
      <alignment horizontal="center"/>
      <protection locked="0"/>
    </xf>
    <xf numFmtId="0" fontId="3" fillId="0" borderId="16" xfId="0" applyFont="1" applyBorder="1" applyAlignment="1" applyProtection="1">
      <alignment horizontal="center" vertical="top" wrapText="1"/>
      <protection locked="0"/>
    </xf>
    <xf numFmtId="0" fontId="1" fillId="6" borderId="9" xfId="0" applyFont="1" applyFill="1" applyBorder="1" applyAlignment="1" applyProtection="1">
      <alignment vertical="center"/>
      <protection locked="0"/>
    </xf>
    <xf numFmtId="2" fontId="3" fillId="8" borderId="0" xfId="0" applyNumberFormat="1" applyFont="1" applyFill="1" applyAlignment="1" applyProtection="1">
      <alignment horizontal="center" vertical="top" wrapText="1"/>
      <protection locked="0"/>
    </xf>
    <xf numFmtId="0" fontId="3" fillId="8" borderId="0" xfId="0" applyFont="1" applyFill="1" applyAlignment="1" applyProtection="1">
      <alignment vertical="top" wrapText="1"/>
      <protection locked="0"/>
    </xf>
    <xf numFmtId="0" fontId="3" fillId="8" borderId="0" xfId="0" applyFont="1" applyFill="1" applyAlignment="1">
      <alignment horizontal="center" vertical="center"/>
    </xf>
    <xf numFmtId="4" fontId="3" fillId="8" borderId="0" xfId="0" applyNumberFormat="1" applyFont="1" applyFill="1" applyAlignment="1">
      <alignment vertical="center"/>
    </xf>
    <xf numFmtId="38" fontId="3" fillId="8" borderId="0" xfId="1" applyNumberFormat="1" applyFont="1" applyFill="1" applyBorder="1" applyAlignment="1" applyProtection="1">
      <alignment vertical="center"/>
      <protection locked="0"/>
    </xf>
    <xf numFmtId="0" fontId="1"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2" fontId="3" fillId="0" borderId="0" xfId="0" applyNumberFormat="1" applyFont="1" applyAlignment="1" applyProtection="1">
      <alignment vertical="center"/>
      <protection locked="0"/>
    </xf>
    <xf numFmtId="0" fontId="9" fillId="5" borderId="3" xfId="0" applyFont="1" applyFill="1" applyBorder="1"/>
    <xf numFmtId="0" fontId="9" fillId="5" borderId="0" xfId="0" applyFont="1" applyFill="1"/>
    <xf numFmtId="0" fontId="9" fillId="5" borderId="7" xfId="0" applyFont="1" applyFill="1" applyBorder="1"/>
    <xf numFmtId="3" fontId="3" fillId="7" borderId="11" xfId="0" applyNumberFormat="1" applyFont="1" applyFill="1" applyBorder="1" applyAlignment="1">
      <alignment vertical="center"/>
    </xf>
    <xf numFmtId="0" fontId="14" fillId="0" borderId="8" xfId="0" applyFont="1" applyBorder="1" applyProtection="1">
      <protection locked="0"/>
    </xf>
    <xf numFmtId="0" fontId="3" fillId="0" borderId="25" xfId="0" applyFont="1" applyBorder="1" applyAlignment="1" applyProtection="1">
      <alignment vertical="top" wrapText="1"/>
      <protection locked="0"/>
    </xf>
    <xf numFmtId="0" fontId="15" fillId="0" borderId="1" xfId="0" applyFont="1" applyBorder="1" applyAlignment="1" applyProtection="1">
      <alignment vertical="top" wrapText="1"/>
      <protection locked="0"/>
    </xf>
    <xf numFmtId="0" fontId="3" fillId="7" borderId="16" xfId="0" applyFont="1" applyFill="1" applyBorder="1" applyAlignment="1">
      <alignment horizontal="center" vertical="center"/>
    </xf>
    <xf numFmtId="3" fontId="3" fillId="7" borderId="16" xfId="0" applyNumberFormat="1" applyFont="1" applyFill="1" applyBorder="1" applyAlignment="1">
      <alignment horizontal="center" vertical="center"/>
    </xf>
    <xf numFmtId="4" fontId="3" fillId="7" borderId="16" xfId="0" applyNumberFormat="1" applyFont="1" applyFill="1" applyBorder="1" applyAlignment="1">
      <alignment vertical="center"/>
    </xf>
    <xf numFmtId="38" fontId="1" fillId="0" borderId="11" xfId="1" applyNumberFormat="1" applyFont="1" applyFill="1" applyBorder="1" applyAlignment="1" applyProtection="1">
      <alignment vertical="center"/>
      <protection locked="0"/>
    </xf>
    <xf numFmtId="0" fontId="3" fillId="0" borderId="0" xfId="0" applyFont="1" applyAlignment="1" applyProtection="1">
      <alignment vertical="top"/>
      <protection locked="0"/>
    </xf>
    <xf numFmtId="2" fontId="3" fillId="0" borderId="0" xfId="0" applyNumberFormat="1" applyFont="1" applyAlignment="1" applyProtection="1">
      <alignment vertical="top"/>
      <protection locked="0"/>
    </xf>
    <xf numFmtId="2" fontId="3" fillId="0" borderId="7" xfId="0" applyNumberFormat="1" applyFont="1" applyBorder="1" applyAlignment="1" applyProtection="1">
      <alignment vertical="top"/>
      <protection locked="0"/>
    </xf>
    <xf numFmtId="167" fontId="3" fillId="0" borderId="10" xfId="2" applyNumberFormat="1" applyFont="1" applyFill="1" applyBorder="1" applyAlignment="1" applyProtection="1">
      <alignment horizontal="center" vertical="center"/>
      <protection locked="0"/>
    </xf>
    <xf numFmtId="0" fontId="1" fillId="0" borderId="15" xfId="0" applyFont="1" applyBorder="1" applyAlignment="1" applyProtection="1">
      <alignment vertical="center"/>
      <protection locked="0"/>
    </xf>
    <xf numFmtId="2" fontId="3" fillId="0" borderId="0" xfId="0" quotePrefix="1" applyNumberFormat="1" applyFont="1" applyProtection="1">
      <protection locked="0"/>
    </xf>
    <xf numFmtId="166" fontId="3" fillId="0" borderId="1" xfId="0" applyNumberFormat="1" applyFont="1" applyBorder="1" applyAlignment="1" applyProtection="1">
      <alignment horizontal="center" vertical="top" wrapText="1"/>
      <protection locked="0"/>
    </xf>
    <xf numFmtId="0" fontId="3" fillId="0" borderId="1" xfId="0" applyFont="1" applyBorder="1" applyAlignment="1" applyProtection="1">
      <alignment vertical="top" wrapText="1"/>
      <protection locked="0"/>
    </xf>
    <xf numFmtId="166" fontId="1" fillId="6" borderId="10" xfId="0" applyNumberFormat="1" applyFont="1" applyFill="1" applyBorder="1" applyAlignment="1" applyProtection="1">
      <alignment horizontal="center" vertical="center" wrapText="1"/>
      <protection locked="0"/>
    </xf>
    <xf numFmtId="165" fontId="1" fillId="0" borderId="0" xfId="0" applyNumberFormat="1" applyFont="1" applyAlignment="1" applyProtection="1">
      <alignment horizontal="center" wrapText="1"/>
      <protection locked="0"/>
    </xf>
    <xf numFmtId="166" fontId="1" fillId="0" borderId="5" xfId="0" applyNumberFormat="1" applyFont="1" applyBorder="1" applyAlignment="1" applyProtection="1">
      <alignment horizontal="center"/>
      <protection locked="0"/>
    </xf>
    <xf numFmtId="0" fontId="1" fillId="6" borderId="4" xfId="0" applyFont="1" applyFill="1" applyBorder="1" applyProtection="1">
      <protection locked="0"/>
    </xf>
    <xf numFmtId="166" fontId="1" fillId="6" borderId="11" xfId="0" applyNumberFormat="1" applyFont="1" applyFill="1" applyBorder="1" applyAlignment="1" applyProtection="1">
      <alignment horizontal="center" vertical="center"/>
      <protection locked="0"/>
    </xf>
    <xf numFmtId="166" fontId="1" fillId="6" borderId="10" xfId="0" applyNumberFormat="1" applyFont="1" applyFill="1" applyBorder="1" applyAlignment="1" applyProtection="1">
      <alignment horizontal="center" vertical="center"/>
      <protection locked="0"/>
    </xf>
    <xf numFmtId="166" fontId="1" fillId="0" borderId="0" xfId="0" applyNumberFormat="1" applyFont="1" applyAlignment="1" applyProtection="1">
      <alignment horizontal="center"/>
      <protection locked="0"/>
    </xf>
    <xf numFmtId="0" fontId="1" fillId="6" borderId="11" xfId="0" applyFont="1" applyFill="1" applyBorder="1" applyProtection="1">
      <protection locked="0"/>
    </xf>
    <xf numFmtId="0" fontId="3" fillId="0" borderId="22" xfId="0" applyFont="1" applyBorder="1" applyAlignment="1" applyProtection="1">
      <alignment vertical="top" wrapText="1"/>
      <protection locked="0"/>
    </xf>
    <xf numFmtId="2" fontId="1" fillId="0" borderId="0" xfId="0" applyNumberFormat="1" applyFont="1" applyProtection="1">
      <protection locked="0"/>
    </xf>
    <xf numFmtId="38" fontId="1" fillId="0" borderId="0" xfId="1" applyNumberFormat="1" applyFont="1" applyFill="1" applyBorder="1" applyProtection="1">
      <protection locked="0"/>
    </xf>
    <xf numFmtId="3" fontId="1" fillId="6" borderId="11" xfId="0" quotePrefix="1" applyNumberFormat="1" applyFont="1" applyFill="1" applyBorder="1" applyAlignment="1">
      <alignment horizontal="center" vertical="center"/>
    </xf>
    <xf numFmtId="3" fontId="1" fillId="6" borderId="11" xfId="0" applyNumberFormat="1" applyFont="1" applyFill="1" applyBorder="1" applyAlignment="1">
      <alignment horizontal="center" vertical="center"/>
    </xf>
    <xf numFmtId="4" fontId="1" fillId="6" borderId="11" xfId="0" applyNumberFormat="1" applyFont="1" applyFill="1" applyBorder="1" applyAlignment="1">
      <alignment horizontal="center" vertical="center"/>
    </xf>
    <xf numFmtId="3" fontId="3" fillId="7" borderId="11" xfId="0" applyNumberFormat="1" applyFont="1" applyFill="1" applyBorder="1" applyAlignment="1">
      <alignment horizontal="center" vertical="center"/>
    </xf>
    <xf numFmtId="3" fontId="3" fillId="0" borderId="11" xfId="0" quotePrefix="1" applyNumberFormat="1" applyFont="1" applyBorder="1" applyAlignment="1">
      <alignment horizontal="center" vertical="center"/>
    </xf>
    <xf numFmtId="3" fontId="3" fillId="8" borderId="0" xfId="0" applyNumberFormat="1" applyFont="1" applyFill="1" applyAlignment="1">
      <alignment horizontal="center" vertical="center"/>
    </xf>
    <xf numFmtId="166" fontId="1" fillId="0" borderId="0" xfId="0" applyNumberFormat="1" applyFont="1" applyAlignment="1" applyProtection="1">
      <alignment horizontal="center" vertical="center"/>
      <protection locked="0"/>
    </xf>
    <xf numFmtId="38" fontId="1" fillId="0" borderId="0" xfId="1" applyNumberFormat="1" applyFont="1" applyFill="1" applyBorder="1" applyAlignment="1" applyProtection="1">
      <alignment vertical="center"/>
      <protection locked="0"/>
    </xf>
    <xf numFmtId="2" fontId="3" fillId="0" borderId="10" xfId="0" applyNumberFormat="1" applyFont="1" applyBorder="1" applyAlignment="1" applyProtection="1">
      <alignment horizontal="center" vertical="top"/>
      <protection locked="0"/>
    </xf>
    <xf numFmtId="2" fontId="3" fillId="0" borderId="11" xfId="0" applyNumberFormat="1" applyFont="1" applyBorder="1" applyAlignment="1" applyProtection="1">
      <alignment horizontal="center" vertical="top"/>
      <protection locked="0"/>
    </xf>
    <xf numFmtId="0" fontId="16" fillId="0" borderId="3" xfId="0" applyFont="1" applyBorder="1" applyAlignment="1" applyProtection="1">
      <alignment vertical="top" wrapText="1"/>
      <protection locked="0"/>
    </xf>
    <xf numFmtId="0" fontId="3" fillId="0" borderId="19" xfId="0" applyFont="1" applyBorder="1" applyAlignment="1" applyProtection="1">
      <alignment vertical="top" wrapText="1"/>
      <protection locked="0"/>
    </xf>
    <xf numFmtId="0" fontId="3" fillId="0" borderId="20" xfId="0" applyFont="1" applyBorder="1" applyAlignment="1" applyProtection="1">
      <alignment vertical="top"/>
      <protection locked="0"/>
    </xf>
    <xf numFmtId="2" fontId="3" fillId="0" borderId="20" xfId="0" applyNumberFormat="1" applyFont="1" applyBorder="1" applyAlignment="1" applyProtection="1">
      <alignment vertical="top"/>
      <protection locked="0"/>
    </xf>
    <xf numFmtId="2" fontId="3" fillId="0" borderId="21" xfId="0" applyNumberFormat="1" applyFont="1" applyBorder="1" applyAlignment="1" applyProtection="1">
      <alignment vertical="top"/>
      <protection locked="0"/>
    </xf>
    <xf numFmtId="0" fontId="3" fillId="0" borderId="23" xfId="0" applyFont="1" applyBorder="1" applyAlignment="1" applyProtection="1">
      <alignment vertical="top"/>
      <protection locked="0"/>
    </xf>
    <xf numFmtId="2" fontId="3" fillId="0" borderId="23" xfId="0" applyNumberFormat="1" applyFont="1" applyBorder="1" applyAlignment="1" applyProtection="1">
      <alignment vertical="top"/>
      <protection locked="0"/>
    </xf>
    <xf numFmtId="2" fontId="3" fillId="0" borderId="24" xfId="0" applyNumberFormat="1" applyFont="1" applyBorder="1" applyAlignment="1" applyProtection="1">
      <alignment vertical="top"/>
      <protection locked="0"/>
    </xf>
    <xf numFmtId="0" fontId="3" fillId="0" borderId="3" xfId="0" applyFont="1" applyBorder="1" applyAlignment="1" applyProtection="1">
      <alignment vertical="top" wrapText="1"/>
      <protection locked="0"/>
    </xf>
    <xf numFmtId="0" fontId="1" fillId="0" borderId="0" xfId="0" applyFont="1" applyAlignment="1" applyProtection="1">
      <alignment horizontal="center"/>
      <protection locked="0"/>
    </xf>
    <xf numFmtId="2" fontId="1" fillId="0" borderId="5" xfId="0" applyNumberFormat="1" applyFont="1" applyBorder="1" applyProtection="1">
      <protection locked="0"/>
    </xf>
    <xf numFmtId="38" fontId="1" fillId="0" borderId="5" xfId="1" applyNumberFormat="1" applyFont="1" applyFill="1" applyBorder="1" applyProtection="1">
      <protection locked="0"/>
    </xf>
    <xf numFmtId="2" fontId="1" fillId="6" borderId="12" xfId="0" applyNumberFormat="1" applyFont="1" applyFill="1" applyBorder="1" applyAlignment="1" applyProtection="1">
      <alignment horizontal="center"/>
      <protection locked="0"/>
    </xf>
    <xf numFmtId="0" fontId="1" fillId="6" borderId="12" xfId="0" applyFont="1" applyFill="1" applyBorder="1" applyProtection="1">
      <protection locked="0"/>
    </xf>
    <xf numFmtId="38" fontId="1" fillId="6" borderId="12" xfId="1" applyNumberFormat="1" applyFont="1" applyFill="1" applyBorder="1" applyAlignment="1" applyProtection="1">
      <alignment horizontal="center"/>
      <protection locked="0"/>
    </xf>
    <xf numFmtId="0" fontId="1" fillId="0" borderId="5" xfId="0" applyFont="1" applyBorder="1" applyAlignment="1" applyProtection="1">
      <alignment horizontal="center"/>
      <protection locked="0"/>
    </xf>
    <xf numFmtId="3" fontId="3" fillId="7" borderId="7" xfId="0" applyNumberFormat="1" applyFont="1" applyFill="1" applyBorder="1" applyAlignment="1">
      <alignment horizontal="center" vertical="center"/>
    </xf>
    <xf numFmtId="3" fontId="3" fillId="7" borderId="6" xfId="0" applyNumberFormat="1" applyFont="1" applyFill="1" applyBorder="1" applyAlignment="1">
      <alignment horizontal="center" vertical="center"/>
    </xf>
    <xf numFmtId="2" fontId="0" fillId="0" borderId="1" xfId="0" applyNumberFormat="1" applyBorder="1" applyAlignment="1" applyProtection="1">
      <alignment horizontal="center" vertical="top" wrapText="1"/>
      <protection locked="0"/>
    </xf>
    <xf numFmtId="2" fontId="0" fillId="0" borderId="3" xfId="0" applyNumberFormat="1" applyBorder="1" applyAlignment="1" applyProtection="1">
      <alignment horizontal="center" vertical="top" wrapText="1"/>
      <protection locked="0"/>
    </xf>
    <xf numFmtId="2" fontId="0" fillId="0" borderId="4" xfId="0" applyNumberFormat="1" applyBorder="1" applyAlignment="1" applyProtection="1">
      <alignment horizontal="center" vertical="top" wrapText="1"/>
      <protection locked="0"/>
    </xf>
    <xf numFmtId="2" fontId="3" fillId="0" borderId="16" xfId="0" applyNumberFormat="1" applyFont="1" applyBorder="1" applyAlignment="1" applyProtection="1">
      <alignment horizontal="center" vertical="top" wrapText="1"/>
      <protection locked="0"/>
    </xf>
    <xf numFmtId="2" fontId="3" fillId="0" borderId="13" xfId="0" applyNumberFormat="1" applyFont="1" applyBorder="1" applyAlignment="1" applyProtection="1">
      <alignment horizontal="center" vertical="top" wrapText="1"/>
      <protection locked="0"/>
    </xf>
    <xf numFmtId="2" fontId="3" fillId="0" borderId="12" xfId="0" applyNumberFormat="1" applyFont="1" applyBorder="1" applyAlignment="1" applyProtection="1">
      <alignment horizontal="center" vertical="top" wrapText="1"/>
      <protection locked="0"/>
    </xf>
    <xf numFmtId="166" fontId="3" fillId="0" borderId="16" xfId="0" applyNumberFormat="1" applyFont="1" applyBorder="1" applyAlignment="1" applyProtection="1">
      <alignment horizontal="center" vertical="top" wrapText="1"/>
      <protection locked="0"/>
    </xf>
    <xf numFmtId="0" fontId="3" fillId="0" borderId="16" xfId="0" applyFont="1" applyBorder="1" applyAlignment="1" applyProtection="1">
      <alignment vertical="top" wrapText="1"/>
      <protection locked="0"/>
    </xf>
    <xf numFmtId="166" fontId="0" fillId="0" borderId="11" xfId="0" applyNumberFormat="1" applyBorder="1" applyAlignment="1" applyProtection="1">
      <alignment horizontal="center" vertical="top" wrapText="1"/>
      <protection locked="0"/>
    </xf>
    <xf numFmtId="0" fontId="3" fillId="0" borderId="9" xfId="0" applyFont="1" applyBorder="1" applyAlignment="1" applyProtection="1">
      <alignment vertical="top" wrapText="1"/>
      <protection locked="0"/>
    </xf>
    <xf numFmtId="0" fontId="3" fillId="0" borderId="9" xfId="0" applyFont="1" applyBorder="1" applyAlignment="1" applyProtection="1">
      <alignment vertical="top"/>
      <protection locked="0"/>
    </xf>
    <xf numFmtId="0" fontId="3" fillId="0" borderId="8" xfId="0" applyFont="1" applyBorder="1" applyAlignment="1" applyProtection="1">
      <alignment vertical="top" wrapText="1"/>
      <protection locked="0"/>
    </xf>
    <xf numFmtId="166" fontId="3" fillId="0" borderId="10" xfId="0" applyNumberFormat="1" applyFont="1" applyBorder="1" applyAlignment="1" applyProtection="1">
      <alignment horizontal="center" vertical="top" wrapText="1"/>
      <protection locked="0"/>
    </xf>
    <xf numFmtId="2" fontId="3" fillId="0" borderId="11" xfId="0" applyNumberFormat="1" applyFont="1" applyBorder="1" applyAlignment="1" applyProtection="1">
      <alignment horizontal="center" vertical="top" wrapText="1"/>
      <protection locked="0"/>
    </xf>
    <xf numFmtId="0" fontId="0" fillId="0" borderId="11" xfId="0" applyBorder="1" applyAlignment="1" applyProtection="1">
      <alignment vertical="top" wrapText="1"/>
      <protection locked="0"/>
    </xf>
    <xf numFmtId="0" fontId="0" fillId="0" borderId="10" xfId="0" applyBorder="1" applyAlignment="1" applyProtection="1">
      <alignment vertical="top" wrapText="1"/>
      <protection locked="0"/>
    </xf>
    <xf numFmtId="0" fontId="15" fillId="0" borderId="3" xfId="0" applyFont="1" applyBorder="1" applyAlignment="1" applyProtection="1">
      <alignment vertical="top" wrapText="1"/>
      <protection locked="0"/>
    </xf>
    <xf numFmtId="0" fontId="3" fillId="0" borderId="5" xfId="0" applyFont="1" applyBorder="1" applyAlignment="1" applyProtection="1">
      <alignment vertical="top"/>
      <protection locked="0"/>
    </xf>
    <xf numFmtId="2" fontId="3" fillId="0" borderId="5" xfId="0" applyNumberFormat="1" applyFont="1" applyBorder="1" applyAlignment="1" applyProtection="1">
      <alignment vertical="top"/>
      <protection locked="0"/>
    </xf>
    <xf numFmtId="2" fontId="3" fillId="0" borderId="6" xfId="0" applyNumberFormat="1" applyFont="1" applyBorder="1" applyAlignment="1" applyProtection="1">
      <alignment vertical="top"/>
      <protection locked="0"/>
    </xf>
    <xf numFmtId="0" fontId="3" fillId="0" borderId="26" xfId="0" applyFont="1" applyBorder="1" applyAlignment="1" applyProtection="1">
      <alignment vertical="top" wrapText="1"/>
      <protection locked="0"/>
    </xf>
    <xf numFmtId="0" fontId="15" fillId="0" borderId="0" xfId="0" applyFont="1" applyAlignment="1" applyProtection="1">
      <alignment vertical="top" wrapText="1"/>
      <protection locked="0"/>
    </xf>
    <xf numFmtId="0" fontId="0" fillId="0" borderId="4" xfId="0" applyBorder="1" applyAlignment="1" applyProtection="1">
      <alignment vertical="top" wrapText="1"/>
      <protection locked="0"/>
    </xf>
    <xf numFmtId="0" fontId="15" fillId="0" borderId="16" xfId="0" applyFont="1" applyBorder="1" applyAlignment="1" applyProtection="1">
      <alignment vertical="top" wrapText="1"/>
      <protection locked="0"/>
    </xf>
    <xf numFmtId="2" fontId="0" fillId="0" borderId="16" xfId="0" applyNumberFormat="1" applyBorder="1" applyAlignment="1" applyProtection="1">
      <alignment horizontal="center" vertical="top" wrapText="1"/>
      <protection locked="0"/>
    </xf>
    <xf numFmtId="2" fontId="0" fillId="0" borderId="13" xfId="0" applyNumberFormat="1" applyBorder="1" applyAlignment="1" applyProtection="1">
      <alignment horizontal="center" vertical="top" wrapText="1"/>
      <protection locked="0"/>
    </xf>
    <xf numFmtId="2" fontId="0" fillId="0" borderId="12" xfId="0" applyNumberFormat="1" applyBorder="1" applyAlignment="1" applyProtection="1">
      <alignment horizontal="center" vertical="top" wrapText="1"/>
      <protection locked="0"/>
    </xf>
    <xf numFmtId="0" fontId="0" fillId="7" borderId="8" xfId="0" applyFill="1" applyBorder="1" applyProtection="1">
      <protection locked="0"/>
    </xf>
    <xf numFmtId="0" fontId="0" fillId="7" borderId="16" xfId="0" applyFill="1" applyBorder="1" applyAlignment="1" applyProtection="1">
      <alignment horizontal="center"/>
      <protection locked="0"/>
    </xf>
    <xf numFmtId="2" fontId="0" fillId="7" borderId="8" xfId="0" applyNumberFormat="1" applyFill="1" applyBorder="1" applyProtection="1">
      <protection locked="0"/>
    </xf>
    <xf numFmtId="2" fontId="0" fillId="7" borderId="16" xfId="0" applyNumberFormat="1" applyFill="1" applyBorder="1" applyProtection="1">
      <protection locked="0"/>
    </xf>
    <xf numFmtId="0" fontId="0" fillId="7" borderId="7" xfId="0" applyFill="1" applyBorder="1" applyAlignment="1">
      <alignment horizontal="center" vertical="center"/>
    </xf>
    <xf numFmtId="0" fontId="0" fillId="7" borderId="13" xfId="0" applyFill="1" applyBorder="1" applyAlignment="1">
      <alignment horizontal="center" vertical="center"/>
    </xf>
    <xf numFmtId="4" fontId="0" fillId="7" borderId="13" xfId="0" applyNumberFormat="1" applyFill="1" applyBorder="1" applyAlignment="1">
      <alignment vertical="center"/>
    </xf>
    <xf numFmtId="0" fontId="0" fillId="7" borderId="6" xfId="0" applyFill="1" applyBorder="1" applyAlignment="1">
      <alignment horizontal="center" vertical="center"/>
    </xf>
    <xf numFmtId="0" fontId="0" fillId="7" borderId="12" xfId="0" applyFill="1" applyBorder="1" applyAlignment="1">
      <alignment horizontal="center" vertical="center"/>
    </xf>
    <xf numFmtId="4" fontId="0" fillId="7" borderId="12" xfId="0" applyNumberFormat="1" applyFill="1" applyBorder="1" applyAlignment="1">
      <alignment vertical="center"/>
    </xf>
    <xf numFmtId="0" fontId="3" fillId="2" borderId="4" xfId="0" applyFont="1" applyFill="1" applyBorder="1" applyAlignment="1" applyProtection="1">
      <alignment vertical="top" wrapText="1"/>
      <protection locked="0"/>
    </xf>
    <xf numFmtId="0" fontId="3" fillId="2" borderId="10" xfId="0" applyFont="1" applyFill="1" applyBorder="1" applyAlignment="1" applyProtection="1">
      <alignment vertical="top" wrapText="1"/>
      <protection locked="0"/>
    </xf>
    <xf numFmtId="0" fontId="3" fillId="0" borderId="5" xfId="0" applyFont="1" applyBorder="1" applyAlignment="1" applyProtection="1">
      <alignment vertical="top" wrapText="1"/>
      <protection locked="0"/>
    </xf>
    <xf numFmtId="0" fontId="0" fillId="2" borderId="3" xfId="0" applyFill="1" applyBorder="1" applyAlignment="1" applyProtection="1">
      <alignment vertical="top"/>
      <protection locked="0"/>
    </xf>
    <xf numFmtId="0" fontId="0" fillId="0" borderId="1" xfId="0" applyBorder="1" applyAlignment="1" applyProtection="1">
      <alignment vertical="top" wrapText="1"/>
      <protection locked="0"/>
    </xf>
    <xf numFmtId="0" fontId="3" fillId="0" borderId="9" xfId="0" applyFont="1" applyBorder="1" applyAlignment="1">
      <alignment horizontal="center" vertical="top"/>
    </xf>
    <xf numFmtId="3" fontId="3" fillId="0" borderId="15" xfId="0" applyNumberFormat="1" applyFont="1" applyBorder="1" applyAlignment="1">
      <alignment horizontal="center" vertical="top"/>
    </xf>
    <xf numFmtId="0" fontId="16" fillId="0" borderId="1" xfId="0" applyFont="1" applyBorder="1" applyAlignment="1" applyProtection="1">
      <alignment wrapText="1"/>
      <protection locked="0"/>
    </xf>
    <xf numFmtId="0" fontId="16" fillId="0" borderId="1"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0" fillId="0" borderId="25" xfId="0" applyBorder="1" applyAlignment="1" applyProtection="1">
      <alignment vertical="top" wrapText="1"/>
      <protection locked="0"/>
    </xf>
    <xf numFmtId="2" fontId="0" fillId="0" borderId="10" xfId="0" applyNumberFormat="1" applyBorder="1" applyAlignment="1" applyProtection="1">
      <alignment horizontal="center" vertical="top" wrapText="1"/>
      <protection locked="0"/>
    </xf>
    <xf numFmtId="2" fontId="0" fillId="0" borderId="11" xfId="0" applyNumberFormat="1" applyBorder="1" applyAlignment="1" applyProtection="1">
      <alignment horizontal="center" vertical="top" wrapText="1"/>
      <protection locked="0"/>
    </xf>
    <xf numFmtId="0" fontId="3" fillId="0" borderId="27" xfId="0" applyFont="1" applyBorder="1" applyAlignment="1" applyProtection="1">
      <alignment vertical="top" wrapText="1"/>
      <protection locked="0"/>
    </xf>
    <xf numFmtId="0" fontId="0" fillId="2" borderId="4" xfId="0" applyFill="1" applyBorder="1" applyAlignment="1" applyProtection="1">
      <alignment vertical="top" wrapText="1"/>
      <protection locked="0"/>
    </xf>
    <xf numFmtId="0" fontId="0" fillId="2" borderId="3" xfId="0" applyFill="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26" xfId="0" applyBorder="1" applyAlignment="1" applyProtection="1">
      <alignment vertical="top" wrapText="1"/>
      <protection locked="0"/>
    </xf>
    <xf numFmtId="0" fontId="0" fillId="0" borderId="16" xfId="0" applyBorder="1" applyAlignment="1" applyProtection="1">
      <alignment vertical="top" wrapText="1"/>
      <protection locked="0"/>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9" xfId="0" applyBorder="1" applyAlignment="1" applyProtection="1">
      <alignment vertical="top" wrapText="1"/>
      <protection locked="0"/>
    </xf>
    <xf numFmtId="0" fontId="0" fillId="0" borderId="10" xfId="0" applyBorder="1" applyAlignment="1" applyProtection="1">
      <alignment horizontal="center" wrapText="1"/>
      <protection locked="0"/>
    </xf>
    <xf numFmtId="0" fontId="0" fillId="2" borderId="1" xfId="0" applyFill="1" applyBorder="1" applyAlignment="1" applyProtection="1">
      <alignment vertical="top" wrapText="1"/>
      <protection locked="0"/>
    </xf>
    <xf numFmtId="0" fontId="0" fillId="2" borderId="16" xfId="0" applyFill="1" applyBorder="1" applyAlignment="1" applyProtection="1">
      <alignment vertical="top" wrapText="1"/>
      <protection locked="0"/>
    </xf>
    <xf numFmtId="0" fontId="0" fillId="2" borderId="11" xfId="0" applyFill="1" applyBorder="1" applyAlignment="1" applyProtection="1">
      <alignment vertical="top" wrapText="1"/>
      <protection locked="0"/>
    </xf>
    <xf numFmtId="2" fontId="0" fillId="0" borderId="10" xfId="0" applyNumberFormat="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11" xfId="0" applyBorder="1" applyAlignment="1" applyProtection="1">
      <alignment horizontal="center" vertical="top" wrapText="1"/>
      <protection locked="0"/>
    </xf>
    <xf numFmtId="0" fontId="0" fillId="0" borderId="11" xfId="0" applyBorder="1" applyAlignment="1" applyProtection="1">
      <alignment horizontal="center" vertical="top"/>
      <protection locked="0"/>
    </xf>
    <xf numFmtId="166" fontId="0" fillId="0" borderId="1" xfId="0" applyNumberFormat="1" applyBorder="1" applyAlignment="1" applyProtection="1">
      <alignment horizontal="center" vertical="top" wrapText="1"/>
      <protection locked="0"/>
    </xf>
    <xf numFmtId="0" fontId="0" fillId="0" borderId="9" xfId="0" applyBorder="1" applyAlignment="1" applyProtection="1">
      <alignment vertical="top" wrapText="1"/>
      <protection locked="0"/>
    </xf>
    <xf numFmtId="166" fontId="0" fillId="0" borderId="16" xfId="0" applyNumberFormat="1" applyBorder="1" applyAlignment="1" applyProtection="1">
      <alignment horizontal="center" vertical="top" wrapText="1"/>
      <protection locked="0"/>
    </xf>
    <xf numFmtId="166" fontId="0" fillId="0" borderId="12" xfId="0" applyNumberFormat="1" applyBorder="1" applyAlignment="1" applyProtection="1">
      <alignment horizontal="center" vertical="top" wrapText="1"/>
      <protection locked="0"/>
    </xf>
    <xf numFmtId="166" fontId="0" fillId="0" borderId="12" xfId="0" applyNumberFormat="1" applyBorder="1" applyAlignment="1" applyProtection="1">
      <alignment horizontal="center" wrapText="1"/>
      <protection locked="0"/>
    </xf>
    <xf numFmtId="0" fontId="0" fillId="0" borderId="1" xfId="0" applyBorder="1" applyAlignment="1" applyProtection="1">
      <alignment horizontal="left" vertical="top" wrapText="1"/>
      <protection locked="0"/>
    </xf>
    <xf numFmtId="0" fontId="0" fillId="7" borderId="1" xfId="0" applyFill="1" applyBorder="1" applyAlignment="1" applyProtection="1">
      <alignment horizontal="center"/>
      <protection locked="0"/>
    </xf>
    <xf numFmtId="0" fontId="0" fillId="7" borderId="3" xfId="0" applyFill="1" applyBorder="1" applyAlignment="1">
      <alignment horizontal="center" vertical="center"/>
    </xf>
    <xf numFmtId="0" fontId="0" fillId="7" borderId="4" xfId="0" applyFill="1" applyBorder="1" applyAlignment="1">
      <alignment horizontal="center" vertical="center"/>
    </xf>
    <xf numFmtId="4" fontId="0" fillId="7" borderId="7" xfId="0" applyNumberFormat="1" applyFill="1" applyBorder="1" applyAlignment="1">
      <alignment vertical="center"/>
    </xf>
    <xf numFmtId="4" fontId="0" fillId="7" borderId="6" xfId="0" applyNumberFormat="1" applyFill="1" applyBorder="1" applyAlignment="1">
      <alignment vertical="center"/>
    </xf>
    <xf numFmtId="3" fontId="10" fillId="6" borderId="16" xfId="0" applyNumberFormat="1" applyFont="1" applyFill="1" applyBorder="1" applyAlignment="1">
      <alignment horizontal="center" vertical="center"/>
    </xf>
    <xf numFmtId="3" fontId="11" fillId="7" borderId="13" xfId="0" applyNumberFormat="1" applyFont="1" applyFill="1" applyBorder="1" applyAlignment="1">
      <alignment horizontal="center" vertical="center"/>
    </xf>
    <xf numFmtId="3" fontId="11" fillId="7" borderId="12" xfId="0" applyNumberFormat="1" applyFont="1" applyFill="1" applyBorder="1" applyAlignment="1">
      <alignment horizontal="center" vertical="center"/>
    </xf>
    <xf numFmtId="0" fontId="0" fillId="0" borderId="9" xfId="0" applyBorder="1" applyAlignment="1" applyProtection="1">
      <alignment vertical="top"/>
      <protection locked="0"/>
    </xf>
    <xf numFmtId="38" fontId="3" fillId="7" borderId="11" xfId="1" applyNumberFormat="1" applyFont="1" applyFill="1" applyBorder="1" applyAlignment="1" applyProtection="1">
      <alignment vertical="center"/>
      <protection locked="0"/>
    </xf>
    <xf numFmtId="0" fontId="3" fillId="0" borderId="11" xfId="0" applyFont="1" applyBorder="1" applyAlignment="1" applyProtection="1">
      <alignment wrapText="1"/>
      <protection locked="0"/>
    </xf>
    <xf numFmtId="0" fontId="0" fillId="0" borderId="4" xfId="0" applyBorder="1" applyAlignment="1" applyProtection="1">
      <alignment wrapText="1"/>
      <protection locked="0"/>
    </xf>
    <xf numFmtId="15" fontId="12" fillId="7" borderId="5" xfId="0" applyNumberFormat="1" applyFont="1" applyFill="1" applyBorder="1"/>
    <xf numFmtId="0" fontId="20" fillId="8" borderId="0" xfId="4" applyFont="1" applyFill="1"/>
    <xf numFmtId="0" fontId="20" fillId="0" borderId="0" xfId="4" applyFont="1"/>
    <xf numFmtId="0" fontId="20" fillId="10" borderId="0" xfId="4" applyFont="1" applyFill="1"/>
    <xf numFmtId="0" fontId="19" fillId="10" borderId="0" xfId="4" applyFill="1"/>
    <xf numFmtId="0" fontId="20" fillId="10" borderId="2" xfId="4" applyFont="1" applyFill="1" applyBorder="1" applyAlignment="1">
      <alignment horizontal="left" vertical="center"/>
    </xf>
    <xf numFmtId="0" fontId="21" fillId="10" borderId="2" xfId="4" applyFont="1" applyFill="1" applyBorder="1" applyAlignment="1">
      <alignment horizontal="center" vertical="center"/>
    </xf>
    <xf numFmtId="0" fontId="23" fillId="8" borderId="10" xfId="4" applyFont="1" applyFill="1" applyBorder="1"/>
    <xf numFmtId="0" fontId="23" fillId="8" borderId="9" xfId="4" applyFont="1" applyFill="1" applyBorder="1"/>
    <xf numFmtId="0" fontId="23" fillId="8" borderId="15" xfId="4" applyFont="1" applyFill="1" applyBorder="1"/>
    <xf numFmtId="0" fontId="23" fillId="8" borderId="12" xfId="4" applyFont="1" applyFill="1" applyBorder="1" applyAlignment="1">
      <alignment horizontal="center"/>
    </xf>
    <xf numFmtId="0" fontId="20" fillId="8" borderId="15" xfId="4" applyFont="1" applyFill="1" applyBorder="1" applyAlignment="1">
      <alignment vertical="center"/>
    </xf>
    <xf numFmtId="169" fontId="20" fillId="8" borderId="11" xfId="4" applyNumberFormat="1" applyFont="1" applyFill="1" applyBorder="1" applyAlignment="1">
      <alignment horizontal="center"/>
    </xf>
    <xf numFmtId="0" fontId="20" fillId="8" borderId="10" xfId="4" applyFont="1" applyFill="1" applyBorder="1" applyAlignment="1">
      <alignment horizontal="left" vertical="center"/>
    </xf>
    <xf numFmtId="0" fontId="20" fillId="8" borderId="15" xfId="4" applyFont="1" applyFill="1" applyBorder="1" applyAlignment="1">
      <alignment horizontal="left" vertical="center"/>
    </xf>
    <xf numFmtId="0" fontId="20" fillId="8" borderId="10" xfId="4" applyFont="1" applyFill="1" applyBorder="1"/>
    <xf numFmtId="0" fontId="23" fillId="8" borderId="11" xfId="4" applyFont="1" applyFill="1" applyBorder="1" applyAlignment="1">
      <alignment horizontal="left"/>
    </xf>
    <xf numFmtId="0" fontId="23" fillId="8" borderId="11" xfId="4" applyFont="1" applyFill="1" applyBorder="1" applyAlignment="1">
      <alignment horizontal="center"/>
    </xf>
    <xf numFmtId="0" fontId="20" fillId="8" borderId="11" xfId="4" applyFont="1" applyFill="1" applyBorder="1" applyAlignment="1">
      <alignment horizontal="left" vertical="center"/>
    </xf>
    <xf numFmtId="0" fontId="20" fillId="8" borderId="10" xfId="4" applyFont="1" applyFill="1" applyBorder="1" applyAlignment="1">
      <alignment horizontal="left" vertical="top" wrapText="1"/>
    </xf>
    <xf numFmtId="0" fontId="20" fillId="8" borderId="15" xfId="4" applyFont="1" applyFill="1" applyBorder="1" applyAlignment="1">
      <alignment horizontal="left" vertical="top" wrapText="1"/>
    </xf>
    <xf numFmtId="169" fontId="20" fillId="8" borderId="11" xfId="4" applyNumberFormat="1" applyFont="1" applyFill="1" applyBorder="1"/>
    <xf numFmtId="169" fontId="23" fillId="8" borderId="11" xfId="4" applyNumberFormat="1" applyFont="1" applyFill="1" applyBorder="1"/>
    <xf numFmtId="0" fontId="23" fillId="8" borderId="0" xfId="4" applyFont="1" applyFill="1" applyAlignment="1">
      <alignment horizontal="right" vertical="center"/>
    </xf>
    <xf numFmtId="169" fontId="23" fillId="8" borderId="0" xfId="4" applyNumberFormat="1" applyFont="1" applyFill="1"/>
    <xf numFmtId="0" fontId="23" fillId="8" borderId="0" xfId="4" applyFont="1" applyFill="1" applyAlignment="1">
      <alignment horizontal="left" vertical="center"/>
    </xf>
    <xf numFmtId="0" fontId="23" fillId="8" borderId="15" xfId="4" applyFont="1" applyFill="1" applyBorder="1" applyAlignment="1">
      <alignment horizontal="left"/>
    </xf>
    <xf numFmtId="49" fontId="20" fillId="8" borderId="15" xfId="4" applyNumberFormat="1" applyFont="1" applyFill="1" applyBorder="1" applyAlignment="1">
      <alignment horizontal="left"/>
    </xf>
    <xf numFmtId="170" fontId="20" fillId="8" borderId="11" xfId="4" applyNumberFormat="1" applyFont="1" applyFill="1" applyBorder="1"/>
    <xf numFmtId="0" fontId="25" fillId="8" borderId="0" xfId="4" applyFont="1" applyFill="1"/>
    <xf numFmtId="0" fontId="25" fillId="0" borderId="0" xfId="4" applyFont="1"/>
    <xf numFmtId="0" fontId="23" fillId="8" borderId="0" xfId="4" applyFont="1" applyFill="1" applyAlignment="1">
      <alignment horizontal="left"/>
    </xf>
    <xf numFmtId="0" fontId="20" fillId="8" borderId="0" xfId="4" applyFont="1" applyFill="1" applyAlignment="1">
      <alignment horizontal="left"/>
    </xf>
    <xf numFmtId="0" fontId="21" fillId="8" borderId="0" xfId="4" applyFont="1" applyFill="1"/>
    <xf numFmtId="0" fontId="23" fillId="8" borderId="0" xfId="4" applyFont="1" applyFill="1"/>
    <xf numFmtId="0" fontId="24" fillId="8" borderId="31" xfId="4" applyFont="1" applyFill="1" applyBorder="1" applyAlignment="1">
      <alignment horizontal="justify" vertical="top" wrapText="1"/>
    </xf>
    <xf numFmtId="0" fontId="20" fillId="8" borderId="0" xfId="4" applyFont="1" applyFill="1" applyAlignment="1">
      <alignment horizontal="justify" vertical="top" wrapText="1"/>
    </xf>
    <xf numFmtId="0" fontId="24" fillId="8" borderId="0" xfId="4" applyFont="1" applyFill="1" applyAlignment="1">
      <alignment horizontal="justify" vertical="top" wrapText="1"/>
    </xf>
    <xf numFmtId="0" fontId="27" fillId="8" borderId="0" xfId="4" applyFont="1" applyFill="1" applyAlignment="1">
      <alignment horizontal="left" wrapText="1"/>
    </xf>
    <xf numFmtId="0" fontId="28" fillId="8" borderId="0" xfId="4" applyFont="1" applyFill="1"/>
    <xf numFmtId="0" fontId="29" fillId="8" borderId="0" xfId="4" applyFont="1" applyFill="1"/>
    <xf numFmtId="0" fontId="23" fillId="0" borderId="0" xfId="4" applyFont="1"/>
    <xf numFmtId="0" fontId="27" fillId="8" borderId="0" xfId="4" applyFont="1" applyFill="1"/>
    <xf numFmtId="0" fontId="30" fillId="8" borderId="0" xfId="4" applyFont="1" applyFill="1"/>
    <xf numFmtId="0" fontId="19" fillId="0" borderId="0" xfId="4"/>
    <xf numFmtId="0" fontId="20" fillId="0" borderId="0" xfId="6" applyFont="1"/>
    <xf numFmtId="0" fontId="23" fillId="0" borderId="11" xfId="6" applyFont="1" applyBorder="1" applyAlignment="1">
      <alignment vertical="top" wrapText="1"/>
    </xf>
    <xf numFmtId="170" fontId="23" fillId="0" borderId="11" xfId="6" applyNumberFormat="1" applyFont="1" applyBorder="1" applyAlignment="1">
      <alignment horizontal="center" vertical="top" wrapText="1"/>
    </xf>
    <xf numFmtId="0" fontId="23" fillId="0" borderId="11" xfId="6" applyFont="1" applyBorder="1" applyAlignment="1">
      <alignment horizontal="center" vertical="top" wrapText="1"/>
    </xf>
    <xf numFmtId="10" fontId="23" fillId="0" borderId="11" xfId="6" applyNumberFormat="1" applyFont="1" applyBorder="1" applyAlignment="1">
      <alignment horizontal="center" vertical="top" wrapText="1"/>
    </xf>
    <xf numFmtId="0" fontId="32" fillId="0" borderId="11" xfId="6" applyFont="1" applyBorder="1"/>
    <xf numFmtId="171" fontId="32" fillId="0" borderId="11" xfId="6" applyNumberFormat="1" applyFont="1" applyBorder="1"/>
    <xf numFmtId="0" fontId="32" fillId="0" borderId="11" xfId="6" applyFont="1" applyBorder="1" applyAlignment="1">
      <alignment horizontal="center"/>
    </xf>
    <xf numFmtId="10" fontId="32" fillId="0" borderId="11" xfId="6" applyNumberFormat="1" applyFont="1" applyBorder="1"/>
    <xf numFmtId="0" fontId="32" fillId="0" borderId="11" xfId="6" applyFont="1" applyBorder="1" applyAlignment="1">
      <alignment horizontal="left"/>
    </xf>
    <xf numFmtId="0" fontId="22" fillId="0" borderId="32" xfId="6" applyFont="1" applyBorder="1"/>
    <xf numFmtId="171" fontId="22" fillId="0" borderId="32" xfId="6" applyNumberFormat="1" applyFont="1" applyBorder="1"/>
    <xf numFmtId="10" fontId="22" fillId="0" borderId="32" xfId="6" applyNumberFormat="1" applyFont="1" applyBorder="1"/>
    <xf numFmtId="0" fontId="22" fillId="0" borderId="32" xfId="6" applyFont="1" applyBorder="1" applyAlignment="1">
      <alignment horizontal="left"/>
    </xf>
    <xf numFmtId="49" fontId="30" fillId="0" borderId="0" xfId="6" applyNumberFormat="1" applyFont="1"/>
    <xf numFmtId="0" fontId="20" fillId="0" borderId="0" xfId="6" applyFont="1" applyAlignment="1">
      <alignment horizontal="left"/>
    </xf>
    <xf numFmtId="0" fontId="33" fillId="0" borderId="0" xfId="0" applyFont="1" applyAlignment="1">
      <alignment wrapText="1"/>
    </xf>
    <xf numFmtId="0" fontId="12" fillId="0" borderId="0" xfId="0" applyFont="1" applyAlignment="1">
      <alignment wrapText="1"/>
    </xf>
    <xf numFmtId="0" fontId="37" fillId="0" borderId="0" xfId="0" applyFont="1" applyAlignment="1">
      <alignment horizontal="right"/>
    </xf>
    <xf numFmtId="0" fontId="0" fillId="0" borderId="11" xfId="0" applyBorder="1"/>
    <xf numFmtId="0" fontId="38" fillId="0" borderId="0" xfId="0" applyFont="1"/>
    <xf numFmtId="0" fontId="39" fillId="0" borderId="0" xfId="0" applyFont="1"/>
    <xf numFmtId="0" fontId="20" fillId="0" borderId="0" xfId="0" applyFont="1"/>
    <xf numFmtId="0" fontId="27" fillId="0" borderId="11" xfId="0" applyFont="1" applyBorder="1" applyAlignment="1" applyProtection="1">
      <alignment vertical="top" wrapText="1"/>
      <protection locked="0"/>
    </xf>
    <xf numFmtId="0" fontId="20" fillId="0" borderId="12" xfId="0" applyFont="1" applyBorder="1" applyAlignment="1">
      <alignment vertical="center" wrapText="1"/>
    </xf>
    <xf numFmtId="0" fontId="29" fillId="0" borderId="12" xfId="0" applyFont="1" applyBorder="1" applyAlignment="1">
      <alignment vertical="center" wrapText="1"/>
    </xf>
    <xf numFmtId="0" fontId="27" fillId="0" borderId="12" xfId="0" applyFont="1" applyBorder="1" applyAlignment="1">
      <alignment vertical="center" wrapText="1"/>
    </xf>
    <xf numFmtId="0" fontId="27" fillId="0" borderId="12" xfId="0" applyFont="1" applyBorder="1" applyAlignment="1">
      <alignment horizontal="center" vertical="center" wrapText="1"/>
    </xf>
    <xf numFmtId="0" fontId="20" fillId="0" borderId="11" xfId="0" applyFont="1" applyBorder="1" applyAlignment="1">
      <alignment vertical="center" wrapText="1"/>
    </xf>
    <xf numFmtId="0" fontId="27" fillId="0" borderId="11" xfId="0" applyFont="1" applyBorder="1" applyAlignment="1">
      <alignment vertical="center" wrapText="1"/>
    </xf>
    <xf numFmtId="0" fontId="27" fillId="0" borderId="11" xfId="0" applyFont="1" applyBorder="1" applyAlignment="1">
      <alignment horizontal="center" vertical="center" wrapText="1"/>
    </xf>
    <xf numFmtId="0" fontId="20" fillId="0" borderId="11" xfId="0" applyFont="1" applyBorder="1" applyAlignment="1">
      <alignment horizontal="center" vertical="center" wrapText="1"/>
    </xf>
    <xf numFmtId="170" fontId="27" fillId="0" borderId="11" xfId="3" applyNumberFormat="1" applyFont="1" applyBorder="1" applyAlignment="1" applyProtection="1">
      <alignment vertical="center" wrapText="1"/>
      <protection locked="0"/>
    </xf>
    <xf numFmtId="170" fontId="27" fillId="0" borderId="11" xfId="3" applyNumberFormat="1" applyFont="1" applyFill="1" applyBorder="1" applyAlignment="1" applyProtection="1">
      <alignment horizontal="center" vertical="center" wrapText="1"/>
    </xf>
    <xf numFmtId="0" fontId="29" fillId="0" borderId="11" xfId="0" applyFont="1" applyBorder="1" applyAlignment="1">
      <alignment vertical="center" wrapText="1"/>
    </xf>
    <xf numFmtId="170" fontId="27" fillId="0" borderId="11" xfId="3" applyNumberFormat="1" applyFont="1" applyBorder="1" applyAlignment="1" applyProtection="1">
      <alignment vertical="center" wrapText="1"/>
    </xf>
    <xf numFmtId="170" fontId="27" fillId="0" borderId="11" xfId="3" applyNumberFormat="1" applyFont="1" applyBorder="1" applyAlignment="1" applyProtection="1">
      <alignment horizontal="center" vertical="center" wrapText="1"/>
    </xf>
    <xf numFmtId="170" fontId="27" fillId="0" borderId="11" xfId="3" applyNumberFormat="1" applyFont="1" applyFill="1" applyBorder="1" applyAlignment="1" applyProtection="1">
      <alignment vertical="center" wrapText="1"/>
      <protection locked="0"/>
    </xf>
    <xf numFmtId="0" fontId="27" fillId="0" borderId="4" xfId="0" applyFont="1" applyBorder="1" applyAlignment="1">
      <alignment vertical="center"/>
    </xf>
    <xf numFmtId="164" fontId="27" fillId="0" borderId="11" xfId="0" applyNumberFormat="1" applyFont="1" applyBorder="1" applyAlignment="1">
      <alignment horizontal="center" vertical="center" wrapText="1"/>
    </xf>
    <xf numFmtId="0" fontId="0" fillId="0" borderId="0" xfId="0" applyAlignment="1">
      <alignment vertical="center"/>
    </xf>
    <xf numFmtId="0" fontId="23" fillId="0" borderId="11" xfId="0" applyFont="1" applyBorder="1" applyAlignment="1">
      <alignment vertical="center" wrapText="1"/>
    </xf>
    <xf numFmtId="0" fontId="29" fillId="0" borderId="11" xfId="0" applyFont="1" applyBorder="1" applyAlignment="1">
      <alignment horizontal="center" vertical="center" wrapText="1"/>
    </xf>
    <xf numFmtId="170" fontId="29" fillId="0" borderId="11" xfId="3" applyNumberFormat="1" applyFont="1" applyBorder="1" applyAlignment="1" applyProtection="1">
      <alignment vertical="center" wrapText="1"/>
    </xf>
    <xf numFmtId="44" fontId="29" fillId="0" borderId="11" xfId="3" applyFont="1" applyBorder="1" applyAlignment="1" applyProtection="1">
      <alignment vertical="center" wrapText="1"/>
    </xf>
    <xf numFmtId="44" fontId="29" fillId="0" borderId="11" xfId="3" applyFont="1" applyBorder="1" applyAlignment="1" applyProtection="1">
      <alignment horizontal="center" vertical="center" wrapText="1"/>
    </xf>
    <xf numFmtId="0" fontId="23" fillId="9" borderId="11" xfId="0" applyFont="1" applyFill="1" applyBorder="1" applyAlignment="1">
      <alignment vertical="center" wrapText="1"/>
    </xf>
    <xf numFmtId="0" fontId="29" fillId="9" borderId="11" xfId="0" applyFont="1" applyFill="1" applyBorder="1" applyAlignment="1">
      <alignment vertical="center" wrapText="1"/>
    </xf>
    <xf numFmtId="44" fontId="29" fillId="9" borderId="11" xfId="3" applyFont="1" applyFill="1" applyBorder="1" applyAlignment="1" applyProtection="1">
      <alignment vertical="center" wrapText="1"/>
    </xf>
    <xf numFmtId="44" fontId="29" fillId="9" borderId="11" xfId="3" applyFont="1" applyFill="1" applyBorder="1" applyAlignment="1" applyProtection="1">
      <alignment horizontal="center" vertical="center" wrapText="1"/>
    </xf>
    <xf numFmtId="0" fontId="0" fillId="9" borderId="0" xfId="0" applyFill="1"/>
    <xf numFmtId="170" fontId="27" fillId="0" borderId="11" xfId="0" applyNumberFormat="1" applyFont="1" applyBorder="1" applyAlignment="1">
      <alignment vertical="center" wrapText="1"/>
    </xf>
    <xf numFmtId="170" fontId="27" fillId="0" borderId="11" xfId="0" applyNumberFormat="1" applyFont="1" applyBorder="1" applyAlignment="1">
      <alignment horizontal="center" vertical="center" wrapText="1"/>
    </xf>
    <xf numFmtId="172" fontId="29" fillId="0" borderId="11" xfId="3" applyNumberFormat="1" applyFont="1" applyBorder="1" applyAlignment="1" applyProtection="1">
      <alignment vertical="center" wrapText="1"/>
    </xf>
    <xf numFmtId="172" fontId="29" fillId="0" borderId="11" xfId="3" applyNumberFormat="1" applyFont="1" applyBorder="1" applyAlignment="1" applyProtection="1">
      <alignment horizontal="center" vertical="center" wrapText="1"/>
    </xf>
    <xf numFmtId="170" fontId="29" fillId="0" borderId="11" xfId="0" applyNumberFormat="1" applyFont="1" applyBorder="1" applyAlignment="1">
      <alignment horizontal="left" vertical="center" wrapText="1"/>
    </xf>
    <xf numFmtId="170" fontId="29" fillId="0" borderId="11" xfId="3" applyNumberFormat="1" applyFont="1" applyBorder="1" applyAlignment="1" applyProtection="1">
      <alignment horizontal="right" vertical="center" wrapText="1"/>
    </xf>
    <xf numFmtId="164" fontId="29" fillId="0" borderId="11" xfId="0" applyNumberFormat="1" applyFont="1" applyBorder="1" applyAlignment="1">
      <alignment horizontal="center" vertical="center" wrapText="1"/>
    </xf>
    <xf numFmtId="164" fontId="29" fillId="0" borderId="11" xfId="0" applyNumberFormat="1" applyFont="1" applyBorder="1" applyAlignment="1">
      <alignment horizontal="left" vertical="center" wrapText="1"/>
    </xf>
    <xf numFmtId="173" fontId="29" fillId="0" borderId="11" xfId="0" applyNumberFormat="1" applyFont="1" applyBorder="1" applyAlignment="1">
      <alignment vertical="center" wrapText="1"/>
    </xf>
    <xf numFmtId="0" fontId="27" fillId="0" borderId="11" xfId="0" applyFont="1" applyBorder="1" applyAlignment="1">
      <alignment horizontal="center" vertical="center"/>
    </xf>
    <xf numFmtId="0" fontId="41" fillId="0" borderId="0" xfId="0" applyFont="1" applyProtection="1">
      <protection locked="0"/>
    </xf>
    <xf numFmtId="0" fontId="27" fillId="0" borderId="0" xfId="0" applyFont="1" applyProtection="1">
      <protection locked="0"/>
    </xf>
    <xf numFmtId="0" fontId="27" fillId="0" borderId="0" xfId="0" applyFont="1" applyAlignment="1">
      <alignment horizontal="center" vertical="top"/>
    </xf>
    <xf numFmtId="0" fontId="1" fillId="6" borderId="5" xfId="0" applyFont="1" applyFill="1" applyBorder="1" applyAlignment="1" applyProtection="1">
      <alignment horizontal="center"/>
      <protection locked="0"/>
    </xf>
    <xf numFmtId="2" fontId="1" fillId="6" borderId="5" xfId="0" applyNumberFormat="1" applyFont="1" applyFill="1" applyBorder="1" applyAlignment="1" applyProtection="1">
      <alignment horizontal="center"/>
      <protection locked="0"/>
    </xf>
    <xf numFmtId="2" fontId="1" fillId="6" borderId="6" xfId="0" applyNumberFormat="1" applyFont="1" applyFill="1" applyBorder="1" applyAlignment="1" applyProtection="1">
      <alignment horizontal="center"/>
      <protection locked="0"/>
    </xf>
    <xf numFmtId="166" fontId="1" fillId="6" borderId="16" xfId="0" applyNumberFormat="1" applyFont="1" applyFill="1" applyBorder="1" applyAlignment="1" applyProtection="1">
      <alignment horizontal="center" vertical="center" wrapText="1"/>
      <protection locked="0"/>
    </xf>
    <xf numFmtId="2" fontId="1" fillId="6" borderId="2" xfId="0" applyNumberFormat="1" applyFont="1" applyFill="1" applyBorder="1" applyAlignment="1" applyProtection="1">
      <alignment vertical="center"/>
      <protection locked="0"/>
    </xf>
    <xf numFmtId="2" fontId="1" fillId="6" borderId="0" xfId="0" applyNumberFormat="1" applyFont="1" applyFill="1" applyAlignment="1" applyProtection="1">
      <alignment vertical="center"/>
      <protection locked="0"/>
    </xf>
    <xf numFmtId="2" fontId="1" fillId="6" borderId="8" xfId="0" applyNumberFormat="1" applyFont="1" applyFill="1" applyBorder="1" applyAlignment="1" applyProtection="1">
      <alignment vertical="center"/>
      <protection locked="0"/>
    </xf>
    <xf numFmtId="38" fontId="1" fillId="0" borderId="8" xfId="1" applyNumberFormat="1" applyFont="1" applyFill="1" applyBorder="1" applyAlignment="1" applyProtection="1">
      <alignment vertical="center"/>
    </xf>
    <xf numFmtId="166" fontId="1" fillId="6" borderId="11" xfId="0" applyNumberFormat="1" applyFont="1" applyFill="1" applyBorder="1" applyAlignment="1" applyProtection="1">
      <alignment horizontal="center" vertical="center" wrapText="1"/>
      <protection locked="0"/>
    </xf>
    <xf numFmtId="2" fontId="1" fillId="6" borderId="9" xfId="0" applyNumberFormat="1" applyFont="1" applyFill="1" applyBorder="1" applyAlignment="1" applyProtection="1">
      <alignment vertical="center"/>
      <protection locked="0"/>
    </xf>
    <xf numFmtId="2" fontId="1" fillId="6" borderId="15" xfId="0" applyNumberFormat="1" applyFont="1" applyFill="1" applyBorder="1" applyAlignment="1" applyProtection="1">
      <alignment vertical="center"/>
      <protection locked="0"/>
    </xf>
    <xf numFmtId="0" fontId="1" fillId="6" borderId="10" xfId="0" applyFont="1" applyFill="1" applyBorder="1" applyProtection="1">
      <protection locked="0"/>
    </xf>
    <xf numFmtId="38" fontId="1" fillId="6" borderId="6" xfId="1" applyNumberFormat="1" applyFont="1" applyFill="1" applyBorder="1" applyAlignment="1" applyProtection="1">
      <alignment horizontal="center"/>
      <protection locked="0"/>
    </xf>
    <xf numFmtId="38" fontId="1" fillId="0" borderId="15" xfId="1" applyNumberFormat="1" applyFont="1" applyFill="1" applyBorder="1" applyAlignment="1" applyProtection="1">
      <alignment vertical="center"/>
      <protection locked="0"/>
    </xf>
    <xf numFmtId="2" fontId="1" fillId="0" borderId="0" xfId="0" applyNumberFormat="1" applyFont="1" applyAlignment="1" applyProtection="1">
      <alignment horizontal="center"/>
      <protection locked="0"/>
    </xf>
    <xf numFmtId="38" fontId="1" fillId="0" borderId="0" xfId="1" applyNumberFormat="1" applyFont="1" applyFill="1" applyBorder="1" applyAlignment="1" applyProtection="1">
      <alignment horizontal="center"/>
      <protection locked="0"/>
    </xf>
    <xf numFmtId="2" fontId="1" fillId="0" borderId="0" xfId="0" applyNumberFormat="1" applyFont="1" applyAlignment="1" applyProtection="1">
      <alignment horizontal="right"/>
      <protection locked="0"/>
    </xf>
    <xf numFmtId="2" fontId="1" fillId="6" borderId="10" xfId="0" applyNumberFormat="1" applyFont="1" applyFill="1" applyBorder="1" applyAlignment="1" applyProtection="1">
      <alignment horizontal="center"/>
      <protection locked="0"/>
    </xf>
    <xf numFmtId="38" fontId="1" fillId="6" borderId="15" xfId="1" applyNumberFormat="1" applyFont="1" applyFill="1" applyBorder="1" applyAlignment="1" applyProtection="1">
      <alignment horizontal="center"/>
      <protection locked="0"/>
    </xf>
    <xf numFmtId="2" fontId="1" fillId="7" borderId="3" xfId="0" applyNumberFormat="1" applyFont="1" applyFill="1" applyBorder="1" applyAlignment="1" applyProtection="1">
      <alignment horizontal="center"/>
      <protection locked="0"/>
    </xf>
    <xf numFmtId="0" fontId="1" fillId="7" borderId="3" xfId="0" applyFont="1" applyFill="1" applyBorder="1" applyAlignment="1" applyProtection="1">
      <alignment horizontal="center"/>
      <protection locked="0"/>
    </xf>
    <xf numFmtId="0" fontId="1" fillId="7" borderId="0" xfId="0" applyFont="1" applyFill="1" applyAlignment="1" applyProtection="1">
      <alignment horizontal="center"/>
      <protection locked="0"/>
    </xf>
    <xf numFmtId="2" fontId="1" fillId="7" borderId="0" xfId="0" applyNumberFormat="1" applyFont="1" applyFill="1" applyAlignment="1" applyProtection="1">
      <alignment horizontal="center"/>
      <protection locked="0"/>
    </xf>
    <xf numFmtId="2" fontId="1" fillId="7" borderId="8" xfId="0" applyNumberFormat="1" applyFont="1" applyFill="1" applyBorder="1" applyAlignment="1" applyProtection="1">
      <alignment horizontal="center"/>
      <protection locked="0"/>
    </xf>
    <xf numFmtId="2" fontId="1" fillId="7" borderId="7" xfId="0" applyNumberFormat="1" applyFont="1" applyFill="1" applyBorder="1" applyAlignment="1" applyProtection="1">
      <alignment horizontal="center"/>
      <protection locked="0"/>
    </xf>
    <xf numFmtId="38" fontId="1" fillId="0" borderId="11" xfId="1" applyNumberFormat="1" applyFont="1" applyFill="1" applyBorder="1" applyAlignment="1" applyProtection="1">
      <alignment horizontal="right" vertical="center"/>
      <protection locked="0"/>
    </xf>
    <xf numFmtId="0" fontId="1" fillId="0" borderId="9" xfId="0" applyFont="1" applyBorder="1" applyProtection="1">
      <protection locked="0"/>
    </xf>
    <xf numFmtId="0" fontId="20" fillId="8" borderId="0" xfId="6" applyFont="1" applyFill="1"/>
    <xf numFmtId="0" fontId="21" fillId="8" borderId="0" xfId="4" applyFont="1" applyFill="1" applyAlignment="1">
      <alignment wrapText="1"/>
    </xf>
    <xf numFmtId="0" fontId="12" fillId="7" borderId="5" xfId="0" applyFont="1" applyFill="1" applyBorder="1"/>
    <xf numFmtId="0" fontId="5" fillId="7" borderId="5" xfId="0" applyFont="1" applyFill="1" applyBorder="1"/>
    <xf numFmtId="0" fontId="12" fillId="7" borderId="9" xfId="0" applyFont="1" applyFill="1" applyBorder="1"/>
    <xf numFmtId="0" fontId="12" fillId="7" borderId="16"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5" xfId="0" applyFont="1" applyFill="1" applyBorder="1" applyAlignment="1">
      <alignment horizontal="center" vertical="center"/>
    </xf>
    <xf numFmtId="0" fontId="7" fillId="0" borderId="11" xfId="0" applyFont="1" applyBorder="1"/>
    <xf numFmtId="0" fontId="9" fillId="3" borderId="11" xfId="0" applyFont="1" applyFill="1" applyBorder="1" applyAlignment="1">
      <alignment horizontal="center" vertical="center"/>
    </xf>
    <xf numFmtId="0" fontId="7" fillId="0" borderId="10" xfId="0" applyFont="1" applyBorder="1"/>
    <xf numFmtId="0" fontId="7" fillId="0" borderId="9" xfId="0" applyFont="1" applyBorder="1"/>
    <xf numFmtId="0" fontId="7" fillId="0" borderId="15" xfId="0" applyFont="1" applyBorder="1"/>
    <xf numFmtId="0" fontId="6" fillId="4" borderId="10" xfId="0" applyFont="1" applyFill="1" applyBorder="1" applyAlignment="1">
      <alignment vertical="center" wrapText="1"/>
    </xf>
    <xf numFmtId="0" fontId="6" fillId="4" borderId="9" xfId="0" applyFont="1" applyFill="1" applyBorder="1" applyAlignment="1">
      <alignment vertical="center" wrapText="1"/>
    </xf>
    <xf numFmtId="0" fontId="6" fillId="4" borderId="15" xfId="0" applyFont="1" applyFill="1" applyBorder="1" applyAlignment="1">
      <alignment vertical="center" wrapText="1"/>
    </xf>
    <xf numFmtId="0" fontId="9" fillId="5" borderId="11" xfId="0" applyFont="1" applyFill="1" applyBorder="1"/>
    <xf numFmtId="0" fontId="6" fillId="4" borderId="2" xfId="0" applyFont="1" applyFill="1" applyBorder="1" applyAlignment="1">
      <alignment wrapText="1"/>
    </xf>
    <xf numFmtId="0" fontId="9" fillId="5" borderId="3" xfId="0" applyFont="1" applyFill="1" applyBorder="1"/>
    <xf numFmtId="0" fontId="9" fillId="5" borderId="0" xfId="0" applyFont="1" applyFill="1"/>
    <xf numFmtId="0" fontId="9" fillId="5" borderId="7" xfId="0" applyFont="1" applyFill="1" applyBorder="1"/>
    <xf numFmtId="0" fontId="6" fillId="4" borderId="11" xfId="0" applyFont="1" applyFill="1" applyBorder="1" applyAlignment="1">
      <alignment vertical="center" wrapText="1"/>
    </xf>
    <xf numFmtId="0" fontId="6" fillId="4" borderId="11" xfId="0" applyFont="1" applyFill="1" applyBorder="1" applyAlignment="1">
      <alignment wrapText="1"/>
    </xf>
    <xf numFmtId="0" fontId="9" fillId="5" borderId="17" xfId="0" applyFont="1" applyFill="1" applyBorder="1" applyAlignment="1">
      <alignment wrapText="1"/>
    </xf>
    <xf numFmtId="0" fontId="9" fillId="5" borderId="10" xfId="0" applyFont="1" applyFill="1" applyBorder="1" applyAlignment="1">
      <alignment vertical="center" wrapText="1"/>
    </xf>
    <xf numFmtId="0" fontId="9" fillId="5" borderId="9" xfId="0" applyFont="1" applyFill="1" applyBorder="1" applyAlignment="1">
      <alignment vertical="center" wrapText="1"/>
    </xf>
    <xf numFmtId="0" fontId="9" fillId="5" borderId="15" xfId="0" applyFont="1" applyFill="1" applyBorder="1" applyAlignment="1">
      <alignment vertical="center" wrapText="1"/>
    </xf>
    <xf numFmtId="0" fontId="6" fillId="4" borderId="16" xfId="0" applyFont="1" applyFill="1" applyBorder="1" applyAlignment="1">
      <alignment wrapText="1"/>
    </xf>
    <xf numFmtId="3" fontId="0" fillId="0" borderId="16" xfId="0" applyNumberFormat="1" applyBorder="1" applyAlignment="1">
      <alignment vertical="top"/>
    </xf>
    <xf numFmtId="3" fontId="0" fillId="0" borderId="13" xfId="0" applyNumberFormat="1" applyBorder="1" applyAlignment="1">
      <alignment vertical="top"/>
    </xf>
    <xf numFmtId="38" fontId="3" fillId="0" borderId="16" xfId="1" applyNumberFormat="1" applyFont="1" applyFill="1" applyBorder="1" applyAlignment="1" applyProtection="1">
      <alignment vertical="top"/>
      <protection locked="0"/>
    </xf>
    <xf numFmtId="38" fontId="3" fillId="0" borderId="13" xfId="1" applyNumberFormat="1" applyFont="1" applyFill="1" applyBorder="1" applyAlignment="1">
      <alignment vertical="top"/>
    </xf>
    <xf numFmtId="38" fontId="3" fillId="0" borderId="12" xfId="1" applyNumberFormat="1" applyFont="1" applyFill="1" applyBorder="1" applyAlignment="1">
      <alignment vertical="top"/>
    </xf>
    <xf numFmtId="38" fontId="3" fillId="0" borderId="13" xfId="1" applyNumberFormat="1" applyFont="1" applyFill="1" applyBorder="1" applyAlignment="1" applyProtection="1">
      <alignment vertical="top"/>
      <protection locked="0"/>
    </xf>
    <xf numFmtId="38" fontId="3" fillId="0" borderId="12" xfId="1" applyNumberFormat="1" applyFont="1" applyFill="1" applyBorder="1" applyAlignment="1" applyProtection="1">
      <alignment vertical="top"/>
      <protection locked="0"/>
    </xf>
    <xf numFmtId="38" fontId="4" fillId="0" borderId="16" xfId="1" applyNumberFormat="1" applyFont="1" applyFill="1" applyBorder="1" applyAlignment="1" applyProtection="1">
      <alignment vertical="top"/>
      <protection locked="0"/>
    </xf>
    <xf numFmtId="38" fontId="4" fillId="0" borderId="13" xfId="1" applyNumberFormat="1" applyFont="1" applyFill="1" applyBorder="1" applyAlignment="1">
      <alignment vertical="top"/>
    </xf>
    <xf numFmtId="38" fontId="4" fillId="0" borderId="12" xfId="1" applyNumberFormat="1" applyFont="1" applyFill="1" applyBorder="1" applyAlignment="1">
      <alignment vertical="top"/>
    </xf>
    <xf numFmtId="38" fontId="0" fillId="0" borderId="16" xfId="1" applyNumberFormat="1" applyFont="1" applyFill="1" applyBorder="1" applyAlignment="1" applyProtection="1">
      <alignment vertical="top"/>
      <protection locked="0"/>
    </xf>
    <xf numFmtId="38" fontId="0" fillId="0" borderId="13" xfId="1" applyNumberFormat="1" applyFont="1" applyFill="1" applyBorder="1" applyAlignment="1" applyProtection="1">
      <alignment vertical="top"/>
      <protection locked="0"/>
    </xf>
    <xf numFmtId="38" fontId="0" fillId="0" borderId="12" xfId="1" applyNumberFormat="1" applyFont="1" applyFill="1" applyBorder="1" applyAlignment="1" applyProtection="1">
      <alignment vertical="top"/>
      <protection locked="0"/>
    </xf>
    <xf numFmtId="168" fontId="3" fillId="0" borderId="5" xfId="0" applyNumberFormat="1" applyFont="1" applyBorder="1" applyAlignment="1">
      <alignment horizontal="left"/>
    </xf>
    <xf numFmtId="0" fontId="3" fillId="0" borderId="5" xfId="0" applyFont="1" applyBorder="1" applyAlignment="1">
      <alignment horizontal="left" vertical="center"/>
    </xf>
    <xf numFmtId="3" fontId="0" fillId="0" borderId="12" xfId="0" applyNumberFormat="1" applyBorder="1" applyAlignment="1">
      <alignment vertical="top"/>
    </xf>
    <xf numFmtId="0" fontId="0" fillId="0" borderId="10"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5" xfId="0" applyBorder="1" applyAlignment="1" applyProtection="1">
      <alignment vertical="top" wrapText="1"/>
      <protection locked="0"/>
    </xf>
    <xf numFmtId="2" fontId="3" fillId="0" borderId="16" xfId="0" applyNumberFormat="1" applyFont="1" applyBorder="1" applyAlignment="1" applyProtection="1">
      <alignment horizontal="center" vertical="top" wrapText="1"/>
      <protection locked="0"/>
    </xf>
    <xf numFmtId="2" fontId="3" fillId="0" borderId="13" xfId="0" applyNumberFormat="1" applyFont="1" applyBorder="1" applyAlignment="1" applyProtection="1">
      <alignment horizontal="center" vertical="top" wrapText="1"/>
      <protection locked="0"/>
    </xf>
    <xf numFmtId="2" fontId="3" fillId="0" borderId="12" xfId="0" applyNumberFormat="1" applyFont="1" applyBorder="1" applyAlignment="1" applyProtection="1">
      <alignment horizontal="center" vertical="top" wrapText="1"/>
      <protection locked="0"/>
    </xf>
    <xf numFmtId="38" fontId="3" fillId="0" borderId="16" xfId="1" applyNumberFormat="1" applyFont="1" applyFill="1" applyBorder="1" applyAlignment="1" applyProtection="1">
      <alignment horizontal="right" vertical="top"/>
      <protection locked="0"/>
    </xf>
    <xf numFmtId="38" fontId="3" fillId="0" borderId="13" xfId="1" applyNumberFormat="1" applyFont="1" applyFill="1" applyBorder="1" applyAlignment="1" applyProtection="1">
      <alignment horizontal="right" vertical="top"/>
      <protection locked="0"/>
    </xf>
    <xf numFmtId="38" fontId="3" fillId="0" borderId="12" xfId="1" applyNumberFormat="1" applyFont="1" applyFill="1" applyBorder="1" applyAlignment="1" applyProtection="1">
      <alignment horizontal="right" vertical="top"/>
      <protection locked="0"/>
    </xf>
    <xf numFmtId="0" fontId="3" fillId="0" borderId="2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3" fontId="3" fillId="0" borderId="16" xfId="0" applyNumberFormat="1" applyFont="1" applyBorder="1" applyAlignment="1">
      <alignment vertical="top"/>
    </xf>
    <xf numFmtId="3" fontId="3" fillId="0" borderId="13" xfId="0" applyNumberFormat="1" applyFont="1" applyBorder="1" applyAlignment="1">
      <alignment vertical="top"/>
    </xf>
    <xf numFmtId="3" fontId="3" fillId="0" borderId="12" xfId="0" applyNumberFormat="1" applyFont="1" applyBorder="1" applyAlignment="1">
      <alignment vertical="top"/>
    </xf>
    <xf numFmtId="0" fontId="20" fillId="8" borderId="10" xfId="4" applyFont="1" applyFill="1" applyBorder="1" applyAlignment="1">
      <alignment horizontal="left" vertical="center"/>
    </xf>
    <xf numFmtId="0" fontId="20" fillId="8" borderId="9" xfId="4" applyFont="1" applyFill="1" applyBorder="1" applyAlignment="1">
      <alignment horizontal="left" vertical="center"/>
    </xf>
    <xf numFmtId="0" fontId="21" fillId="8" borderId="5" xfId="4" applyFont="1" applyFill="1" applyBorder="1" applyAlignment="1">
      <alignment horizontal="center"/>
    </xf>
    <xf numFmtId="0" fontId="22" fillId="9" borderId="28" xfId="4" applyFont="1" applyFill="1" applyBorder="1" applyAlignment="1">
      <alignment horizontal="left" vertical="top" wrapText="1"/>
    </xf>
    <xf numFmtId="0" fontId="20" fillId="10" borderId="12" xfId="4" applyFont="1" applyFill="1" applyBorder="1" applyAlignment="1">
      <alignment horizontal="left" vertical="center"/>
    </xf>
    <xf numFmtId="0" fontId="23" fillId="10" borderId="29" xfId="4" applyFont="1" applyFill="1" applyBorder="1" applyAlignment="1">
      <alignment horizontal="center"/>
    </xf>
    <xf numFmtId="0" fontId="23" fillId="10" borderId="30" xfId="4" applyFont="1" applyFill="1" applyBorder="1" applyAlignment="1">
      <alignment horizontal="center"/>
    </xf>
    <xf numFmtId="0" fontId="20" fillId="10" borderId="11" xfId="4" applyFont="1" applyFill="1" applyBorder="1" applyAlignment="1">
      <alignment horizontal="left" vertical="center"/>
    </xf>
    <xf numFmtId="0" fontId="20" fillId="10" borderId="10" xfId="4" applyFont="1" applyFill="1" applyBorder="1" applyAlignment="1">
      <alignment horizontal="center" vertical="center"/>
    </xf>
    <xf numFmtId="0" fontId="20" fillId="10" borderId="15" xfId="4" applyFont="1" applyFill="1" applyBorder="1" applyAlignment="1">
      <alignment horizontal="center" vertical="center"/>
    </xf>
    <xf numFmtId="0" fontId="20" fillId="10" borderId="10" xfId="4" applyFont="1" applyFill="1" applyBorder="1" applyAlignment="1">
      <alignment horizontal="left" vertical="center"/>
    </xf>
    <xf numFmtId="0" fontId="20" fillId="10" borderId="9" xfId="4" applyFont="1" applyFill="1" applyBorder="1" applyAlignment="1">
      <alignment horizontal="left" vertical="center"/>
    </xf>
    <xf numFmtId="0" fontId="20" fillId="10" borderId="15" xfId="4" applyFont="1" applyFill="1" applyBorder="1" applyAlignment="1">
      <alignment horizontal="left" vertical="center"/>
    </xf>
    <xf numFmtId="0" fontId="22" fillId="11" borderId="1" xfId="4" applyFont="1" applyFill="1" applyBorder="1" applyAlignment="1">
      <alignment wrapText="1"/>
    </xf>
    <xf numFmtId="0" fontId="22" fillId="11" borderId="2" xfId="4" applyFont="1" applyFill="1" applyBorder="1" applyAlignment="1">
      <alignment wrapText="1"/>
    </xf>
    <xf numFmtId="0" fontId="22" fillId="11" borderId="8" xfId="4" applyFont="1" applyFill="1" applyBorder="1" applyAlignment="1">
      <alignment wrapText="1"/>
    </xf>
    <xf numFmtId="0" fontId="24" fillId="8" borderId="4" xfId="4" applyFont="1" applyFill="1" applyBorder="1" applyAlignment="1">
      <alignment horizontal="left" vertical="top" wrapText="1"/>
    </xf>
    <xf numFmtId="0" fontId="24" fillId="8" borderId="5" xfId="4" applyFont="1" applyFill="1" applyBorder="1" applyAlignment="1">
      <alignment horizontal="left" vertical="top" wrapText="1"/>
    </xf>
    <xf numFmtId="0" fontId="24" fillId="8" borderId="6" xfId="4" applyFont="1" applyFill="1" applyBorder="1" applyAlignment="1">
      <alignment horizontal="left" vertical="top" wrapText="1"/>
    </xf>
    <xf numFmtId="0" fontId="20" fillId="8" borderId="10" xfId="4" applyFont="1" applyFill="1" applyBorder="1" applyAlignment="1">
      <alignment vertical="center"/>
    </xf>
    <xf numFmtId="0" fontId="20" fillId="8" borderId="9" xfId="4" applyFont="1" applyFill="1" applyBorder="1" applyAlignment="1">
      <alignment vertical="center"/>
    </xf>
    <xf numFmtId="0" fontId="23" fillId="8" borderId="9" xfId="4" applyFont="1" applyFill="1" applyBorder="1" applyAlignment="1">
      <alignment horizontal="right"/>
    </xf>
    <xf numFmtId="0" fontId="23" fillId="8" borderId="15" xfId="4" applyFont="1" applyFill="1" applyBorder="1" applyAlignment="1">
      <alignment horizontal="right"/>
    </xf>
    <xf numFmtId="0" fontId="20" fillId="8" borderId="2" xfId="4" applyFont="1" applyFill="1" applyBorder="1"/>
    <xf numFmtId="0" fontId="22" fillId="8" borderId="1" xfId="4" applyFont="1" applyFill="1" applyBorder="1" applyAlignment="1">
      <alignment horizontal="left" vertical="top" wrapText="1"/>
    </xf>
    <xf numFmtId="0" fontId="22" fillId="8" borderId="2" xfId="4" applyFont="1" applyFill="1" applyBorder="1" applyAlignment="1">
      <alignment horizontal="left" vertical="top" wrapText="1"/>
    </xf>
    <xf numFmtId="0" fontId="22" fillId="8" borderId="8" xfId="4" applyFont="1" applyFill="1" applyBorder="1" applyAlignment="1">
      <alignment horizontal="left" vertical="top" wrapText="1"/>
    </xf>
    <xf numFmtId="0" fontId="23" fillId="8" borderId="10" xfId="4" applyFont="1" applyFill="1" applyBorder="1" applyAlignment="1">
      <alignment horizontal="left" wrapText="1"/>
    </xf>
    <xf numFmtId="0" fontId="23" fillId="8" borderId="15" xfId="4" applyFont="1" applyFill="1" applyBorder="1" applyAlignment="1">
      <alignment horizontal="left" wrapText="1"/>
    </xf>
    <xf numFmtId="0" fontId="20" fillId="8" borderId="15" xfId="4" applyFont="1" applyFill="1" applyBorder="1" applyAlignment="1">
      <alignment horizontal="left" vertical="center"/>
    </xf>
    <xf numFmtId="0" fontId="20" fillId="8" borderId="10" xfId="4" applyFont="1" applyFill="1" applyBorder="1" applyAlignment="1">
      <alignment horizontal="left" vertical="top" wrapText="1"/>
    </xf>
    <xf numFmtId="0" fontId="20" fillId="8" borderId="15" xfId="4" applyFont="1" applyFill="1" applyBorder="1" applyAlignment="1">
      <alignment horizontal="left" vertical="top" wrapText="1"/>
    </xf>
    <xf numFmtId="0" fontId="23" fillId="8" borderId="10" xfId="4" applyFont="1" applyFill="1" applyBorder="1" applyAlignment="1">
      <alignment horizontal="left"/>
    </xf>
    <xf numFmtId="0" fontId="23" fillId="8" borderId="9" xfId="4" applyFont="1" applyFill="1" applyBorder="1" applyAlignment="1">
      <alignment horizontal="left"/>
    </xf>
    <xf numFmtId="0" fontId="23" fillId="8" borderId="10" xfId="4" applyFont="1" applyFill="1" applyBorder="1" applyAlignment="1">
      <alignment horizontal="right" vertical="center"/>
    </xf>
    <xf numFmtId="0" fontId="23" fillId="8" borderId="9" xfId="4" applyFont="1" applyFill="1" applyBorder="1" applyAlignment="1">
      <alignment horizontal="right" vertical="center"/>
    </xf>
    <xf numFmtId="0" fontId="23" fillId="8" borderId="15" xfId="4" applyFont="1" applyFill="1" applyBorder="1" applyAlignment="1">
      <alignment horizontal="right" vertical="center"/>
    </xf>
    <xf numFmtId="0" fontId="23" fillId="12" borderId="10" xfId="4" applyFont="1" applyFill="1" applyBorder="1" applyAlignment="1">
      <alignment horizontal="left" vertical="top" wrapText="1"/>
    </xf>
    <xf numFmtId="0" fontId="23" fillId="12" borderId="9" xfId="4" applyFont="1" applyFill="1" applyBorder="1" applyAlignment="1">
      <alignment horizontal="left" vertical="top" wrapText="1"/>
    </xf>
    <xf numFmtId="0" fontId="23" fillId="12" borderId="15" xfId="4" applyFont="1" applyFill="1" applyBorder="1" applyAlignment="1">
      <alignment horizontal="left" vertical="top" wrapText="1"/>
    </xf>
    <xf numFmtId="0" fontId="24" fillId="12" borderId="10" xfId="4" applyFont="1" applyFill="1" applyBorder="1" applyAlignment="1">
      <alignment horizontal="left" vertical="top" wrapText="1"/>
    </xf>
    <xf numFmtId="0" fontId="24" fillId="12" borderId="9" xfId="4" applyFont="1" applyFill="1" applyBorder="1" applyAlignment="1">
      <alignment horizontal="left" vertical="top" wrapText="1"/>
    </xf>
    <xf numFmtId="0" fontId="24" fillId="12" borderId="15" xfId="4" applyFont="1" applyFill="1" applyBorder="1" applyAlignment="1">
      <alignment horizontal="left" vertical="top" wrapText="1"/>
    </xf>
    <xf numFmtId="49" fontId="20" fillId="8" borderId="10" xfId="4" applyNumberFormat="1" applyFont="1" applyFill="1" applyBorder="1" applyAlignment="1">
      <alignment horizontal="left"/>
    </xf>
    <xf numFmtId="49" fontId="20" fillId="8" borderId="15" xfId="4" applyNumberFormat="1" applyFont="1" applyFill="1" applyBorder="1" applyAlignment="1">
      <alignment horizontal="left"/>
    </xf>
    <xf numFmtId="49" fontId="20" fillId="8" borderId="9" xfId="4" applyNumberFormat="1" applyFont="1" applyFill="1" applyBorder="1" applyAlignment="1">
      <alignment horizontal="left"/>
    </xf>
    <xf numFmtId="0" fontId="27" fillId="8" borderId="0" xfId="4" applyFont="1" applyFill="1" applyAlignment="1">
      <alignment horizontal="left" wrapText="1"/>
    </xf>
    <xf numFmtId="0" fontId="23" fillId="8" borderId="10" xfId="4" applyFont="1" applyFill="1" applyBorder="1" applyAlignment="1">
      <alignment horizontal="right"/>
    </xf>
    <xf numFmtId="0" fontId="26" fillId="8" borderId="0" xfId="5" applyFill="1" applyBorder="1" applyAlignment="1">
      <alignment horizontal="left" wrapText="1"/>
    </xf>
    <xf numFmtId="0" fontId="31" fillId="0" borderId="0" xfId="6" applyFont="1" applyAlignment="1">
      <alignment horizontal="center" vertical="center"/>
    </xf>
    <xf numFmtId="0" fontId="35" fillId="13" borderId="33" xfId="0" applyFont="1" applyFill="1" applyBorder="1" applyAlignment="1">
      <alignment horizontal="left"/>
    </xf>
    <xf numFmtId="0" fontId="35" fillId="13" borderId="5" xfId="0" applyFont="1" applyFill="1" applyBorder="1" applyAlignment="1">
      <alignment horizontal="left"/>
    </xf>
    <xf numFmtId="0" fontId="36" fillId="13" borderId="1" xfId="0" applyFont="1" applyFill="1" applyBorder="1" applyAlignment="1">
      <alignment horizontal="left" vertical="top" wrapText="1"/>
    </xf>
    <xf numFmtId="0" fontId="36" fillId="13" borderId="2" xfId="0" applyFont="1" applyFill="1" applyBorder="1" applyAlignment="1">
      <alignment horizontal="left" vertical="top" wrapText="1"/>
    </xf>
    <xf numFmtId="0" fontId="36" fillId="13" borderId="8" xfId="0" applyFont="1" applyFill="1" applyBorder="1" applyAlignment="1">
      <alignment horizontal="left" vertical="top" wrapText="1"/>
    </xf>
    <xf numFmtId="0" fontId="36" fillId="13" borderId="4" xfId="0" applyFont="1" applyFill="1" applyBorder="1" applyAlignment="1">
      <alignment horizontal="left" vertical="top" wrapText="1"/>
    </xf>
    <xf numFmtId="0" fontId="36" fillId="13" borderId="5" xfId="0" applyFont="1" applyFill="1" applyBorder="1" applyAlignment="1">
      <alignment horizontal="left" vertical="top" wrapText="1"/>
    </xf>
    <xf numFmtId="0" fontId="36" fillId="13" borderId="6" xfId="0" applyFont="1" applyFill="1" applyBorder="1" applyAlignment="1">
      <alignment horizontal="left" vertical="top" wrapText="1"/>
    </xf>
    <xf numFmtId="0" fontId="27" fillId="0" borderId="0" xfId="0" applyFont="1" applyAlignment="1">
      <alignment wrapText="1"/>
    </xf>
    <xf numFmtId="0" fontId="27" fillId="0" borderId="0" xfId="0" applyFont="1"/>
    <xf numFmtId="0" fontId="20" fillId="0" borderId="0" xfId="0" applyFont="1" applyAlignment="1">
      <alignment horizontal="left" vertical="top" wrapText="1"/>
    </xf>
    <xf numFmtId="0" fontId="40" fillId="0" borderId="11" xfId="0" applyFont="1" applyBorder="1" applyAlignment="1">
      <alignment horizontal="center" vertical="top" wrapText="1"/>
    </xf>
    <xf numFmtId="0" fontId="29" fillId="0" borderId="11" xfId="0" applyFont="1" applyBorder="1" applyAlignment="1">
      <alignment vertical="top" wrapText="1"/>
    </xf>
    <xf numFmtId="0" fontId="29" fillId="0" borderId="11" xfId="0" applyFont="1" applyBorder="1" applyAlignment="1">
      <alignment horizontal="center" vertical="top" wrapText="1"/>
    </xf>
  </cellXfs>
  <cellStyles count="7">
    <cellStyle name="Comma" xfId="1" builtinId="3"/>
    <cellStyle name="Currency" xfId="3" builtinId="4"/>
    <cellStyle name="Lien hypertexte 2" xfId="5" xr:uid="{423BE492-9C42-4FD7-A9EF-2BACA09B6212}"/>
    <cellStyle name="Normal" xfId="0" builtinId="0"/>
    <cellStyle name="Normal 2" xfId="6" xr:uid="{E5352BDC-19B0-4707-94B1-4EDEDE1EC045}"/>
    <cellStyle name="Normal 3" xfId="4" xr:uid="{8E2923A6-902A-4248-A1CA-39B2B8AEE8A6}"/>
    <cellStyle name="Percent" xfId="2" builtinId="5"/>
  </cellStyles>
  <dxfs count="0"/>
  <tableStyles count="0" defaultTableStyle="TableStyleMedium9" defaultPivotStyle="PivotStyleLight16"/>
  <colors>
    <mruColors>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22/10/relationships/richValueRel" Target="richData/richValueRel.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85725</xdr:rowOff>
    </xdr:from>
    <xdr:to>
      <xdr:col>0</xdr:col>
      <xdr:colOff>649605</xdr:colOff>
      <xdr:row>1</xdr:row>
      <xdr:rowOff>427864</xdr:rowOff>
    </xdr:to>
    <xdr:pic>
      <xdr:nvPicPr>
        <xdr:cNvPr id="4" name="Picture 3">
          <a:extLst>
            <a:ext uri="{FF2B5EF4-FFF2-40B4-BE49-F238E27FC236}">
              <a16:creationId xmlns:a16="http://schemas.microsoft.com/office/drawing/2014/main" id="{4CA2C49B-4A52-7581-B08F-92267BB140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85725"/>
          <a:ext cx="582930" cy="6659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20003</xdr:colOff>
      <xdr:row>0</xdr:row>
      <xdr:rowOff>15558</xdr:rowOff>
    </xdr:from>
    <xdr:to>
      <xdr:col>1</xdr:col>
      <xdr:colOff>511810</xdr:colOff>
      <xdr:row>1</xdr:row>
      <xdr:rowOff>5827</xdr:rowOff>
    </xdr:to>
    <xdr:pic>
      <xdr:nvPicPr>
        <xdr:cNvPr id="4" name="Picture 3">
          <a:extLst>
            <a:ext uri="{FF2B5EF4-FFF2-40B4-BE49-F238E27FC236}">
              <a16:creationId xmlns:a16="http://schemas.microsoft.com/office/drawing/2014/main" id="{747B06B2-1467-36D3-CAEC-2C918B4931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128" y="15558"/>
          <a:ext cx="487997" cy="5439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elefilm.gc.ca/windows/TEMP/***d&#233;tai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tail"/>
    </sheetNames>
    <sheetDataSet>
      <sheetData sheetId="0"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ondsbell.ca/politiques-de-financement-et-de-budgetisation-2/"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3"/>
  <sheetViews>
    <sheetView showGridLines="0" tabSelected="1" workbookViewId="0">
      <selection activeCell="M18" sqref="M18"/>
    </sheetView>
  </sheetViews>
  <sheetFormatPr defaultColWidth="11.375" defaultRowHeight="14.4"/>
  <cols>
    <col min="1" max="1" width="12.25" style="4" customWidth="1"/>
    <col min="2" max="2" width="10.25" style="4" customWidth="1"/>
    <col min="3" max="3" width="11" style="5" customWidth="1"/>
    <col min="4" max="4" width="11" style="6" customWidth="1"/>
    <col min="5" max="5" width="11" style="2" customWidth="1"/>
    <col min="6" max="6" width="16.75" style="2" customWidth="1"/>
    <col min="7" max="7" width="20.125" style="2" customWidth="1"/>
    <col min="8" max="16384" width="11.375" style="2"/>
  </cols>
  <sheetData>
    <row r="1" spans="1:7" s="126" customFormat="1" ht="12">
      <c r="A1" s="124"/>
      <c r="B1" s="125" t="s">
        <v>0</v>
      </c>
      <c r="C1" s="454"/>
      <c r="D1" s="454"/>
      <c r="F1" s="125" t="s">
        <v>1</v>
      </c>
      <c r="G1" s="316"/>
    </row>
    <row r="2" spans="1:7" s="126" customFormat="1" ht="12">
      <c r="A2" s="124"/>
      <c r="F2" s="125" t="s">
        <v>2</v>
      </c>
      <c r="G2" s="127"/>
    </row>
    <row r="3" spans="1:7" s="126" customFormat="1" ht="12">
      <c r="A3" s="124"/>
    </row>
    <row r="4" spans="1:7">
      <c r="A4" s="1"/>
      <c r="B4" s="3" t="s">
        <v>3</v>
      </c>
      <c r="C4" s="455"/>
      <c r="D4" s="455"/>
      <c r="E4" s="455"/>
      <c r="F4" s="455"/>
      <c r="G4" s="455"/>
    </row>
    <row r="5" spans="1:7" s="126" customFormat="1" ht="12">
      <c r="A5" s="124"/>
      <c r="B5" s="128" t="s">
        <v>4</v>
      </c>
      <c r="C5" s="456"/>
      <c r="D5" s="456"/>
      <c r="E5" s="456"/>
      <c r="F5" s="456"/>
      <c r="G5" s="456"/>
    </row>
    <row r="6" spans="1:7" s="126" customFormat="1" ht="12">
      <c r="A6" s="124"/>
      <c r="B6" s="128" t="s">
        <v>5</v>
      </c>
      <c r="C6" s="456"/>
      <c r="D6" s="456"/>
      <c r="E6" s="456"/>
      <c r="F6" s="456"/>
      <c r="G6" s="456"/>
    </row>
    <row r="7" spans="1:7" s="126" customFormat="1" ht="12">
      <c r="A7" s="124"/>
      <c r="B7" s="128" t="s">
        <v>6</v>
      </c>
      <c r="C7" s="456"/>
      <c r="D7" s="456"/>
      <c r="E7" s="456"/>
      <c r="F7" s="456"/>
      <c r="G7" s="456"/>
    </row>
    <row r="8" spans="1:7" s="126" customFormat="1" ht="12">
      <c r="A8" s="124"/>
      <c r="B8" s="128" t="s">
        <v>7</v>
      </c>
      <c r="C8" s="454"/>
      <c r="D8" s="454"/>
      <c r="E8" s="454"/>
      <c r="F8" s="125" t="s">
        <v>8</v>
      </c>
      <c r="G8" s="127"/>
    </row>
    <row r="9" spans="1:7" s="126" customFormat="1" ht="12">
      <c r="A9" s="124"/>
    </row>
    <row r="10" spans="1:7" s="126" customFormat="1" ht="12">
      <c r="A10" s="124"/>
      <c r="B10" s="128" t="s">
        <v>9</v>
      </c>
      <c r="C10" s="454"/>
      <c r="D10" s="454"/>
      <c r="E10" s="454"/>
      <c r="F10" s="125" t="s">
        <v>10</v>
      </c>
      <c r="G10" s="127"/>
    </row>
    <row r="11" spans="1:7" s="126" customFormat="1" ht="12">
      <c r="A11" s="124"/>
      <c r="B11" s="128" t="s">
        <v>11</v>
      </c>
      <c r="C11" s="456"/>
      <c r="D11" s="456"/>
      <c r="E11" s="456"/>
      <c r="F11" s="125" t="s">
        <v>12</v>
      </c>
      <c r="G11" s="129"/>
    </row>
    <row r="12" spans="1:7" s="126" customFormat="1" ht="12">
      <c r="A12" s="124"/>
      <c r="B12" s="128" t="s">
        <v>13</v>
      </c>
      <c r="C12" s="456"/>
      <c r="D12" s="456"/>
      <c r="E12" s="456"/>
      <c r="F12" s="159" t="s">
        <v>14</v>
      </c>
      <c r="G12" s="127"/>
    </row>
    <row r="13" spans="1:7" s="126" customFormat="1" ht="12">
      <c r="A13" s="124"/>
      <c r="B13" s="128" t="s">
        <v>15</v>
      </c>
      <c r="C13" s="454"/>
      <c r="D13" s="454"/>
      <c r="E13" s="454"/>
      <c r="F13" s="125" t="s">
        <v>16</v>
      </c>
      <c r="G13" s="127"/>
    </row>
    <row r="14" spans="1:7" s="126" customFormat="1" ht="12">
      <c r="A14" s="124"/>
      <c r="B14" s="128" t="s">
        <v>17</v>
      </c>
      <c r="C14" s="456"/>
      <c r="D14" s="456"/>
      <c r="E14" s="456"/>
      <c r="F14" s="125" t="s">
        <v>18</v>
      </c>
      <c r="G14" s="127"/>
    </row>
    <row r="15" spans="1:7" s="126" customFormat="1" ht="12">
      <c r="A15" s="124"/>
      <c r="B15" s="128" t="s">
        <v>19</v>
      </c>
      <c r="C15" s="454"/>
      <c r="D15" s="454"/>
      <c r="E15" s="454"/>
      <c r="F15" s="125" t="s">
        <v>20</v>
      </c>
      <c r="G15" s="129"/>
    </row>
    <row r="16" spans="1:7" s="126" customFormat="1" ht="12">
      <c r="A16" s="124"/>
      <c r="B16" s="128" t="s">
        <v>21</v>
      </c>
      <c r="C16" s="456"/>
      <c r="D16" s="456"/>
      <c r="E16" s="456"/>
      <c r="F16" s="125" t="s">
        <v>22</v>
      </c>
      <c r="G16" s="127"/>
    </row>
    <row r="17" spans="1:7" s="126" customFormat="1" ht="12">
      <c r="A17" s="124"/>
    </row>
    <row r="18" spans="1:7" s="126" customFormat="1" ht="12">
      <c r="A18" s="124"/>
      <c r="B18" s="128" t="s">
        <v>23</v>
      </c>
      <c r="C18" s="454"/>
      <c r="D18" s="454"/>
      <c r="E18" s="454"/>
      <c r="F18" s="128" t="s">
        <v>24</v>
      </c>
      <c r="G18" s="127"/>
    </row>
    <row r="19" spans="1:7" s="126" customFormat="1" ht="12">
      <c r="A19" s="124"/>
      <c r="B19" s="128" t="s">
        <v>25</v>
      </c>
      <c r="C19" s="456"/>
      <c r="D19" s="456"/>
      <c r="E19" s="456"/>
      <c r="F19" s="128" t="s">
        <v>26</v>
      </c>
      <c r="G19" s="129"/>
    </row>
    <row r="20" spans="1:7" s="126" customFormat="1" ht="12">
      <c r="A20" s="124"/>
    </row>
    <row r="21" spans="1:7" s="126" customFormat="1" ht="12">
      <c r="A21" s="124" t="s">
        <v>27</v>
      </c>
      <c r="B21" s="459"/>
      <c r="C21" s="460"/>
      <c r="D21" s="459"/>
      <c r="E21" s="463"/>
      <c r="F21" s="460"/>
      <c r="G21" s="457"/>
    </row>
    <row r="22" spans="1:7" s="126" customFormat="1" ht="12">
      <c r="A22" s="124" t="s">
        <v>28</v>
      </c>
      <c r="B22" s="461"/>
      <c r="C22" s="462"/>
      <c r="D22" s="461"/>
      <c r="E22" s="464"/>
      <c r="F22" s="462"/>
      <c r="G22" s="458"/>
    </row>
    <row r="23" spans="1:7" s="126" customFormat="1" ht="12">
      <c r="A23" s="124"/>
      <c r="B23" s="124" t="s">
        <v>29</v>
      </c>
      <c r="D23" s="126" t="s">
        <v>30</v>
      </c>
      <c r="G23" s="126" t="s">
        <v>31</v>
      </c>
    </row>
    <row r="25" spans="1:7">
      <c r="A25" s="9" t="s">
        <v>32</v>
      </c>
      <c r="B25" s="466" t="s">
        <v>33</v>
      </c>
      <c r="C25" s="466"/>
      <c r="D25" s="466"/>
      <c r="E25" s="466"/>
      <c r="F25" s="9" t="s">
        <v>34</v>
      </c>
      <c r="G25" s="10" t="s">
        <v>35</v>
      </c>
    </row>
    <row r="26" spans="1:7">
      <c r="A26" s="11">
        <v>1</v>
      </c>
      <c r="B26" s="465" t="s">
        <v>36</v>
      </c>
      <c r="C26" s="465"/>
      <c r="D26" s="465"/>
      <c r="E26" s="465"/>
      <c r="F26" s="7">
        <v>1</v>
      </c>
      <c r="G26" s="30">
        <f>'TFC devis production - DÉTAIL'!G10</f>
        <v>0</v>
      </c>
    </row>
    <row r="27" spans="1:7">
      <c r="A27" s="11">
        <v>2</v>
      </c>
      <c r="B27" s="465" t="s">
        <v>37</v>
      </c>
      <c r="C27" s="465"/>
      <c r="D27" s="465"/>
      <c r="E27" s="465"/>
      <c r="F27" s="7">
        <v>1</v>
      </c>
      <c r="G27" s="30">
        <f>'TFC devis production - DÉTAIL'!G30</f>
        <v>0</v>
      </c>
    </row>
    <row r="28" spans="1:7">
      <c r="A28" s="11">
        <v>3</v>
      </c>
      <c r="B28" s="465" t="s">
        <v>38</v>
      </c>
      <c r="C28" s="465"/>
      <c r="D28" s="465"/>
      <c r="E28" s="465"/>
      <c r="F28" s="7">
        <v>2</v>
      </c>
      <c r="G28" s="30">
        <f>'TFC devis production - DÉTAIL'!G48</f>
        <v>0</v>
      </c>
    </row>
    <row r="29" spans="1:7">
      <c r="A29" s="11">
        <v>4</v>
      </c>
      <c r="B29" s="465" t="s">
        <v>39</v>
      </c>
      <c r="C29" s="465"/>
      <c r="D29" s="465"/>
      <c r="E29" s="465"/>
      <c r="F29" s="7">
        <v>3</v>
      </c>
      <c r="G29" s="30">
        <f>'TFC devis production - DÉTAIL'!G66</f>
        <v>0</v>
      </c>
    </row>
    <row r="30" spans="1:7">
      <c r="A30" s="11">
        <v>5</v>
      </c>
      <c r="B30" s="465" t="s">
        <v>40</v>
      </c>
      <c r="C30" s="465"/>
      <c r="D30" s="465"/>
      <c r="E30" s="465"/>
      <c r="F30" s="8">
        <v>3</v>
      </c>
      <c r="G30" s="30">
        <f>'TFC devis production - DÉTAIL'!G81</f>
        <v>0</v>
      </c>
    </row>
    <row r="31" spans="1:7" ht="15" thickBot="1">
      <c r="A31" s="11">
        <v>6</v>
      </c>
      <c r="B31" s="465" t="s">
        <v>41</v>
      </c>
      <c r="C31" s="465"/>
      <c r="D31" s="465"/>
      <c r="E31" s="465"/>
      <c r="F31" s="7">
        <v>4</v>
      </c>
      <c r="G31" s="31">
        <f>'TFC devis production - DÉTAIL'!G97</f>
        <v>0</v>
      </c>
    </row>
    <row r="32" spans="1:7" ht="15" thickBot="1">
      <c r="A32" s="12"/>
      <c r="B32" s="470" t="s">
        <v>42</v>
      </c>
      <c r="C32" s="471"/>
      <c r="D32" s="471"/>
      <c r="E32" s="472"/>
      <c r="F32" s="12"/>
      <c r="G32" s="32">
        <f>SUM(G26:G31)</f>
        <v>0</v>
      </c>
    </row>
    <row r="33" spans="1:7">
      <c r="A33" s="15"/>
      <c r="B33" s="473" t="s">
        <v>43</v>
      </c>
      <c r="C33" s="473"/>
      <c r="D33" s="473"/>
      <c r="E33" s="473"/>
      <c r="F33" s="16"/>
      <c r="G33" s="33"/>
    </row>
    <row r="34" spans="1:7">
      <c r="A34" s="13">
        <v>10</v>
      </c>
      <c r="B34" s="465" t="s">
        <v>44</v>
      </c>
      <c r="C34" s="465"/>
      <c r="D34" s="465"/>
      <c r="E34" s="465"/>
      <c r="F34" s="7">
        <v>5</v>
      </c>
      <c r="G34" s="30">
        <f>'TFC devis production - DÉTAIL'!G127</f>
        <v>0</v>
      </c>
    </row>
    <row r="35" spans="1:7">
      <c r="A35" s="13">
        <v>11</v>
      </c>
      <c r="B35" s="465" t="s">
        <v>45</v>
      </c>
      <c r="C35" s="465"/>
      <c r="D35" s="465"/>
      <c r="E35" s="465"/>
      <c r="F35" s="8">
        <v>6</v>
      </c>
      <c r="G35" s="30">
        <f>'TFC devis production - DÉTAIL'!G144</f>
        <v>0</v>
      </c>
    </row>
    <row r="36" spans="1:7">
      <c r="A36" s="13">
        <v>12</v>
      </c>
      <c r="B36" s="465" t="s">
        <v>46</v>
      </c>
      <c r="C36" s="465"/>
      <c r="D36" s="465"/>
      <c r="E36" s="465"/>
      <c r="F36" s="7">
        <v>7</v>
      </c>
      <c r="G36" s="30">
        <f>'TFC devis production - DÉTAIL'!G177</f>
        <v>0</v>
      </c>
    </row>
    <row r="37" spans="1:7">
      <c r="A37" s="13">
        <v>13</v>
      </c>
      <c r="B37" s="467" t="s">
        <v>47</v>
      </c>
      <c r="C37" s="468"/>
      <c r="D37" s="468"/>
      <c r="E37" s="469"/>
      <c r="F37" s="7">
        <v>8</v>
      </c>
      <c r="G37" s="30">
        <f>'TFC devis production - DÉTAIL'!G193</f>
        <v>0</v>
      </c>
    </row>
    <row r="38" spans="1:7">
      <c r="A38" s="13">
        <v>14</v>
      </c>
      <c r="B38" s="467" t="s">
        <v>48</v>
      </c>
      <c r="C38" s="468"/>
      <c r="D38" s="468"/>
      <c r="E38" s="469"/>
      <c r="F38" s="7">
        <v>8</v>
      </c>
      <c r="G38" s="30">
        <f>'TFC devis production - DÉTAIL'!G211</f>
        <v>0</v>
      </c>
    </row>
    <row r="39" spans="1:7">
      <c r="A39" s="13">
        <v>15</v>
      </c>
      <c r="B39" s="465" t="s">
        <v>49</v>
      </c>
      <c r="C39" s="465"/>
      <c r="D39" s="465"/>
      <c r="E39" s="465"/>
      <c r="F39" s="7">
        <v>9</v>
      </c>
      <c r="G39" s="30">
        <f>'TFC devis production - DÉTAIL'!G225</f>
        <v>0</v>
      </c>
    </row>
    <row r="40" spans="1:7">
      <c r="A40" s="13">
        <v>16</v>
      </c>
      <c r="B40" s="465" t="s">
        <v>50</v>
      </c>
      <c r="C40" s="465"/>
      <c r="D40" s="465"/>
      <c r="E40" s="465"/>
      <c r="F40" s="7">
        <v>9</v>
      </c>
      <c r="G40" s="30">
        <f>'TFC devis production - DÉTAIL'!G236</f>
        <v>0</v>
      </c>
    </row>
    <row r="41" spans="1:7">
      <c r="A41" s="13">
        <v>17</v>
      </c>
      <c r="B41" s="465" t="s">
        <v>51</v>
      </c>
      <c r="C41" s="465"/>
      <c r="D41" s="465"/>
      <c r="E41" s="465"/>
      <c r="F41" s="7">
        <v>10</v>
      </c>
      <c r="G41" s="30">
        <f>'TFC devis production - DÉTAIL'!G246</f>
        <v>0</v>
      </c>
    </row>
    <row r="42" spans="1:7">
      <c r="A42" s="13">
        <v>18</v>
      </c>
      <c r="B42" s="465" t="s">
        <v>52</v>
      </c>
      <c r="C42" s="465"/>
      <c r="D42" s="465"/>
      <c r="E42" s="465"/>
      <c r="F42" s="7">
        <v>10</v>
      </c>
      <c r="G42" s="30">
        <f>'TFC devis production - DÉTAIL'!G255</f>
        <v>0</v>
      </c>
    </row>
    <row r="43" spans="1:7">
      <c r="A43" s="13">
        <v>19</v>
      </c>
      <c r="B43" s="465" t="s">
        <v>53</v>
      </c>
      <c r="C43" s="465"/>
      <c r="D43" s="465"/>
      <c r="E43" s="465"/>
      <c r="F43" s="7">
        <v>11</v>
      </c>
      <c r="G43" s="30">
        <f>'TFC devis production - DÉTAIL'!G270</f>
        <v>0</v>
      </c>
    </row>
    <row r="44" spans="1:7">
      <c r="A44" s="13">
        <v>20</v>
      </c>
      <c r="B44" s="465" t="s">
        <v>54</v>
      </c>
      <c r="C44" s="465"/>
      <c r="D44" s="465"/>
      <c r="E44" s="465"/>
      <c r="F44" s="7">
        <v>11</v>
      </c>
      <c r="G44" s="30">
        <f>'TFC devis production - DÉTAIL'!G287</f>
        <v>0</v>
      </c>
    </row>
    <row r="45" spans="1:7">
      <c r="A45" s="13">
        <v>21</v>
      </c>
      <c r="B45" s="465" t="s">
        <v>55</v>
      </c>
      <c r="C45" s="465"/>
      <c r="D45" s="465"/>
      <c r="E45" s="465"/>
      <c r="F45" s="7">
        <v>12</v>
      </c>
      <c r="G45" s="30">
        <f>'TFC devis production - DÉTAIL'!G314</f>
        <v>0</v>
      </c>
    </row>
    <row r="46" spans="1:7">
      <c r="A46" s="13">
        <v>22</v>
      </c>
      <c r="B46" s="465" t="s">
        <v>56</v>
      </c>
      <c r="C46" s="465"/>
      <c r="D46" s="465"/>
      <c r="E46" s="465"/>
      <c r="F46" s="7">
        <v>13</v>
      </c>
      <c r="G46" s="30">
        <f>'TFC devis production - DÉTAIL'!G333</f>
        <v>0</v>
      </c>
    </row>
    <row r="47" spans="1:7">
      <c r="A47" s="13">
        <v>23</v>
      </c>
      <c r="B47" s="465" t="s">
        <v>57</v>
      </c>
      <c r="C47" s="465"/>
      <c r="D47" s="465"/>
      <c r="E47" s="465"/>
      <c r="F47" s="7">
        <v>13</v>
      </c>
      <c r="G47" s="30">
        <f>'TFC devis production - DÉTAIL'!G346</f>
        <v>0</v>
      </c>
    </row>
    <row r="48" spans="1:7">
      <c r="A48" s="13">
        <v>24</v>
      </c>
      <c r="B48" s="465" t="s">
        <v>58</v>
      </c>
      <c r="C48" s="465"/>
      <c r="D48" s="465"/>
      <c r="E48" s="465"/>
      <c r="F48" s="7">
        <v>14</v>
      </c>
      <c r="G48" s="30">
        <f>'TFC devis production - DÉTAIL'!G361</f>
        <v>0</v>
      </c>
    </row>
    <row r="49" spans="1:7">
      <c r="A49" s="13">
        <v>25</v>
      </c>
      <c r="B49" s="465" t="s">
        <v>59</v>
      </c>
      <c r="C49" s="465"/>
      <c r="D49" s="465"/>
      <c r="E49" s="465"/>
      <c r="F49" s="7">
        <v>14</v>
      </c>
      <c r="G49" s="30">
        <f>'TFC devis production - DÉTAIL'!G373</f>
        <v>0</v>
      </c>
    </row>
    <row r="50" spans="1:7">
      <c r="A50" s="13">
        <v>26</v>
      </c>
      <c r="B50" s="465" t="s">
        <v>60</v>
      </c>
      <c r="C50" s="465"/>
      <c r="D50" s="465"/>
      <c r="E50" s="465"/>
      <c r="F50" s="7">
        <v>15</v>
      </c>
      <c r="G50" s="30">
        <f>'TFC devis production - DÉTAIL'!G385</f>
        <v>0</v>
      </c>
    </row>
    <row r="51" spans="1:7">
      <c r="A51" s="13">
        <v>27</v>
      </c>
      <c r="B51" s="465" t="s">
        <v>61</v>
      </c>
      <c r="C51" s="465"/>
      <c r="D51" s="465"/>
      <c r="E51" s="465"/>
      <c r="F51" s="7">
        <v>15</v>
      </c>
      <c r="G51" s="30">
        <f>'TFC devis production - DÉTAIL'!G408</f>
        <v>0</v>
      </c>
    </row>
    <row r="52" spans="1:7">
      <c r="A52" s="13">
        <v>28</v>
      </c>
      <c r="B52" s="465" t="s">
        <v>62</v>
      </c>
      <c r="C52" s="465"/>
      <c r="D52" s="465"/>
      <c r="E52" s="465"/>
      <c r="F52" s="7">
        <v>16</v>
      </c>
      <c r="G52" s="30">
        <f>'TFC devis production - DÉTAIL'!G428</f>
        <v>0</v>
      </c>
    </row>
    <row r="53" spans="1:7">
      <c r="A53" s="13">
        <v>29</v>
      </c>
      <c r="B53" s="465" t="s">
        <v>63</v>
      </c>
      <c r="C53" s="465"/>
      <c r="D53" s="465"/>
      <c r="E53" s="465"/>
      <c r="F53" s="7">
        <v>17</v>
      </c>
      <c r="G53" s="30">
        <f>'TFC devis production - DÉTAIL'!G446</f>
        <v>0</v>
      </c>
    </row>
    <row r="54" spans="1:7">
      <c r="A54" s="13">
        <v>30</v>
      </c>
      <c r="B54" s="465" t="s">
        <v>64</v>
      </c>
      <c r="C54" s="465"/>
      <c r="D54" s="465"/>
      <c r="E54" s="465"/>
      <c r="F54" s="7">
        <v>17</v>
      </c>
      <c r="G54" s="30">
        <f>'TFC devis production - DÉTAIL'!G460</f>
        <v>0</v>
      </c>
    </row>
    <row r="55" spans="1:7">
      <c r="A55" s="13">
        <v>31</v>
      </c>
      <c r="B55" s="465" t="s">
        <v>65</v>
      </c>
      <c r="C55" s="465"/>
      <c r="D55" s="465"/>
      <c r="E55" s="465"/>
      <c r="F55" s="7">
        <v>18</v>
      </c>
      <c r="G55" s="30">
        <f>'TFC devis production - DÉTAIL'!G482</f>
        <v>0</v>
      </c>
    </row>
    <row r="56" spans="1:7">
      <c r="A56" s="13">
        <v>32</v>
      </c>
      <c r="B56" s="465" t="s">
        <v>66</v>
      </c>
      <c r="C56" s="465"/>
      <c r="D56" s="465"/>
      <c r="E56" s="465"/>
      <c r="F56" s="7">
        <v>19</v>
      </c>
      <c r="G56" s="30">
        <f>'TFC devis production - DÉTAIL'!G505</f>
        <v>0</v>
      </c>
    </row>
    <row r="57" spans="1:7">
      <c r="A57" s="13">
        <v>33</v>
      </c>
      <c r="B57" s="465" t="s">
        <v>67</v>
      </c>
      <c r="C57" s="465"/>
      <c r="D57" s="465"/>
      <c r="E57" s="465"/>
      <c r="F57" s="7">
        <v>19</v>
      </c>
      <c r="G57" s="30">
        <f>'TFC devis production - DÉTAIL'!G517</f>
        <v>0</v>
      </c>
    </row>
    <row r="58" spans="1:7">
      <c r="A58" s="13">
        <v>34</v>
      </c>
      <c r="B58" s="465" t="s">
        <v>68</v>
      </c>
      <c r="C58" s="465"/>
      <c r="D58" s="465"/>
      <c r="E58" s="465"/>
      <c r="F58" s="7">
        <v>20</v>
      </c>
      <c r="G58" s="30">
        <f>'TFC devis production - DÉTAIL'!G556</f>
        <v>0</v>
      </c>
    </row>
    <row r="59" spans="1:7">
      <c r="A59" s="13">
        <v>35</v>
      </c>
      <c r="B59" s="465" t="s">
        <v>69</v>
      </c>
      <c r="C59" s="465"/>
      <c r="D59" s="465"/>
      <c r="E59" s="465"/>
      <c r="F59" s="7">
        <v>21</v>
      </c>
      <c r="G59" s="30">
        <f>'TFC devis production - DÉTAIL'!G568</f>
        <v>0</v>
      </c>
    </row>
    <row r="60" spans="1:7">
      <c r="A60" s="13">
        <v>36</v>
      </c>
      <c r="B60" s="465" t="s">
        <v>70</v>
      </c>
      <c r="C60" s="465"/>
      <c r="D60" s="465"/>
      <c r="E60" s="465"/>
      <c r="F60" s="7">
        <v>21</v>
      </c>
      <c r="G60" s="30">
        <f>'TFC devis production - DÉTAIL'!G578</f>
        <v>0</v>
      </c>
    </row>
    <row r="61" spans="1:7">
      <c r="A61" s="13">
        <v>37</v>
      </c>
      <c r="B61" s="465" t="s">
        <v>71</v>
      </c>
      <c r="C61" s="465"/>
      <c r="D61" s="465"/>
      <c r="E61" s="465"/>
      <c r="F61" s="7">
        <v>21</v>
      </c>
      <c r="G61" s="30">
        <f>'TFC devis production - DÉTAIL'!G588</f>
        <v>0</v>
      </c>
    </row>
    <row r="62" spans="1:7">
      <c r="A62" s="13">
        <v>38</v>
      </c>
      <c r="B62" s="467" t="s">
        <v>72</v>
      </c>
      <c r="C62" s="468"/>
      <c r="D62" s="468"/>
      <c r="E62" s="469"/>
      <c r="F62" s="7">
        <v>22</v>
      </c>
      <c r="G62" s="30">
        <f>'TFC devis production - DÉTAIL'!G603</f>
        <v>0</v>
      </c>
    </row>
    <row r="63" spans="1:7">
      <c r="A63" s="13">
        <v>39</v>
      </c>
      <c r="B63" s="467" t="s">
        <v>73</v>
      </c>
      <c r="C63" s="468"/>
      <c r="D63" s="468"/>
      <c r="E63" s="469"/>
      <c r="F63" s="7">
        <v>22</v>
      </c>
      <c r="G63" s="30">
        <f>'TFC devis production - DÉTAIL'!G613</f>
        <v>0</v>
      </c>
    </row>
    <row r="64" spans="1:7">
      <c r="A64" s="13">
        <v>40</v>
      </c>
      <c r="B64" s="467" t="s">
        <v>74</v>
      </c>
      <c r="C64" s="468"/>
      <c r="D64" s="468"/>
      <c r="E64" s="469"/>
      <c r="F64" s="7">
        <v>22</v>
      </c>
      <c r="G64" s="30">
        <f>'TFC devis production - DÉTAIL'!G624</f>
        <v>0</v>
      </c>
    </row>
    <row r="65" spans="1:7">
      <c r="A65" s="13">
        <v>41</v>
      </c>
      <c r="B65" s="465" t="s">
        <v>75</v>
      </c>
      <c r="C65" s="465"/>
      <c r="D65" s="465"/>
      <c r="E65" s="465"/>
      <c r="F65" s="7">
        <v>23</v>
      </c>
      <c r="G65" s="30">
        <f>'TFC devis production - DÉTAIL'!G635</f>
        <v>0</v>
      </c>
    </row>
    <row r="66" spans="1:7">
      <c r="A66" s="13">
        <v>42</v>
      </c>
      <c r="B66" s="465" t="s">
        <v>76</v>
      </c>
      <c r="C66" s="465"/>
      <c r="D66" s="465"/>
      <c r="E66" s="465"/>
      <c r="F66" s="7">
        <v>23</v>
      </c>
      <c r="G66" s="30">
        <f>'TFC devis production - DÉTAIL'!G647</f>
        <v>0</v>
      </c>
    </row>
    <row r="67" spans="1:7">
      <c r="A67" s="13">
        <v>43</v>
      </c>
      <c r="B67" s="465" t="s">
        <v>77</v>
      </c>
      <c r="C67" s="465"/>
      <c r="D67" s="465"/>
      <c r="E67" s="465"/>
      <c r="F67" s="7">
        <v>24</v>
      </c>
      <c r="G67" s="30">
        <f>'TFC devis production - DÉTAIL'!G666</f>
        <v>0</v>
      </c>
    </row>
    <row r="68" spans="1:7">
      <c r="A68" s="13">
        <v>44</v>
      </c>
      <c r="B68" s="465" t="s">
        <v>78</v>
      </c>
      <c r="C68" s="465"/>
      <c r="D68" s="465"/>
      <c r="E68" s="465"/>
      <c r="F68" s="7">
        <v>24</v>
      </c>
      <c r="G68" s="30">
        <f>'TFC devis production - DÉTAIL'!G681</f>
        <v>0</v>
      </c>
    </row>
    <row r="69" spans="1:7">
      <c r="A69" s="13">
        <v>45</v>
      </c>
      <c r="B69" s="465" t="s">
        <v>79</v>
      </c>
      <c r="C69" s="465"/>
      <c r="D69" s="465"/>
      <c r="E69" s="465"/>
      <c r="F69" s="7">
        <v>25</v>
      </c>
      <c r="G69" s="30">
        <f>'TFC devis production - DÉTAIL'!G695</f>
        <v>0</v>
      </c>
    </row>
    <row r="70" spans="1:7">
      <c r="A70" s="13">
        <v>46</v>
      </c>
      <c r="B70" s="465" t="s">
        <v>80</v>
      </c>
      <c r="C70" s="465"/>
      <c r="D70" s="465"/>
      <c r="E70" s="465"/>
      <c r="F70" s="7">
        <v>25</v>
      </c>
      <c r="G70" s="30">
        <f>'TFC devis production - DÉTAIL'!G711</f>
        <v>0</v>
      </c>
    </row>
    <row r="71" spans="1:7">
      <c r="A71" s="13">
        <v>47</v>
      </c>
      <c r="B71" s="465" t="s">
        <v>81</v>
      </c>
      <c r="C71" s="465"/>
      <c r="D71" s="465"/>
      <c r="E71" s="465"/>
      <c r="F71" s="7">
        <v>26</v>
      </c>
      <c r="G71" s="30">
        <f>'TFC devis production - DÉTAIL'!G723</f>
        <v>0</v>
      </c>
    </row>
    <row r="72" spans="1:7">
      <c r="A72" s="13">
        <v>48</v>
      </c>
      <c r="B72" s="465" t="s">
        <v>82</v>
      </c>
      <c r="C72" s="465"/>
      <c r="D72" s="465"/>
      <c r="E72" s="465"/>
      <c r="F72" s="7">
        <v>26</v>
      </c>
      <c r="G72" s="30">
        <f>'TFC devis production - DÉTAIL'!G733</f>
        <v>0</v>
      </c>
    </row>
    <row r="73" spans="1:7">
      <c r="A73" s="13">
        <v>49</v>
      </c>
      <c r="B73" s="465" t="s">
        <v>83</v>
      </c>
      <c r="C73" s="465"/>
      <c r="D73" s="465"/>
      <c r="E73" s="465"/>
      <c r="F73" s="7">
        <v>27</v>
      </c>
      <c r="G73" s="30">
        <f>'TFC devis production - DÉTAIL'!G752</f>
        <v>0</v>
      </c>
    </row>
    <row r="74" spans="1:7">
      <c r="A74" s="13">
        <v>50</v>
      </c>
      <c r="B74" s="465" t="s">
        <v>84</v>
      </c>
      <c r="C74" s="465"/>
      <c r="D74" s="465"/>
      <c r="E74" s="465"/>
      <c r="F74" s="7">
        <v>27</v>
      </c>
      <c r="G74" s="30">
        <f>'TFC devis production - DÉTAIL'!G767</f>
        <v>0</v>
      </c>
    </row>
    <row r="75" spans="1:7">
      <c r="A75" s="13">
        <v>51</v>
      </c>
      <c r="B75" s="465" t="s">
        <v>85</v>
      </c>
      <c r="C75" s="465"/>
      <c r="D75" s="465"/>
      <c r="E75" s="465"/>
      <c r="F75" s="7">
        <v>28</v>
      </c>
      <c r="G75" s="30">
        <f>'TFC devis production - DÉTAIL'!G789</f>
        <v>0</v>
      </c>
    </row>
    <row r="76" spans="1:7">
      <c r="A76" s="13">
        <v>52</v>
      </c>
      <c r="B76" s="465" t="s">
        <v>86</v>
      </c>
      <c r="C76" s="465"/>
      <c r="D76" s="465"/>
      <c r="E76" s="465"/>
      <c r="F76" s="7">
        <v>29</v>
      </c>
      <c r="G76" s="30">
        <f>'TFC devis production - DÉTAIL'!G800</f>
        <v>0</v>
      </c>
    </row>
    <row r="77" spans="1:7">
      <c r="A77" s="13">
        <v>53</v>
      </c>
      <c r="B77" s="465" t="s">
        <v>87</v>
      </c>
      <c r="C77" s="465"/>
      <c r="D77" s="465"/>
      <c r="E77" s="465"/>
      <c r="F77" s="7">
        <v>29</v>
      </c>
      <c r="G77" s="30">
        <f>'TFC devis production - DÉTAIL'!G820</f>
        <v>0</v>
      </c>
    </row>
    <row r="78" spans="1:7">
      <c r="A78" s="13">
        <v>54</v>
      </c>
      <c r="B78" s="465" t="s">
        <v>88</v>
      </c>
      <c r="C78" s="465"/>
      <c r="D78" s="465"/>
      <c r="E78" s="465"/>
      <c r="F78" s="7">
        <v>30</v>
      </c>
      <c r="G78" s="30">
        <f>'TFC devis production - DÉTAIL'!G842</f>
        <v>0</v>
      </c>
    </row>
    <row r="79" spans="1:7">
      <c r="A79" s="13">
        <v>55</v>
      </c>
      <c r="B79" s="465" t="s">
        <v>89</v>
      </c>
      <c r="C79" s="465"/>
      <c r="D79" s="465"/>
      <c r="E79" s="465"/>
      <c r="F79" s="7">
        <v>31</v>
      </c>
      <c r="G79" s="30">
        <f>'TFC devis production - DÉTAIL'!G871</f>
        <v>0</v>
      </c>
    </row>
    <row r="80" spans="1:7">
      <c r="A80" s="13">
        <v>56</v>
      </c>
      <c r="B80" s="465" t="s">
        <v>90</v>
      </c>
      <c r="C80" s="465"/>
      <c r="D80" s="465"/>
      <c r="E80" s="465"/>
      <c r="F80" s="7">
        <v>32</v>
      </c>
      <c r="G80" s="30">
        <f>'TFC devis production - DÉTAIL'!G907</f>
        <v>0</v>
      </c>
    </row>
    <row r="81" spans="1:7">
      <c r="A81" s="13">
        <v>57</v>
      </c>
      <c r="B81" s="465" t="s">
        <v>91</v>
      </c>
      <c r="C81" s="465"/>
      <c r="D81" s="465"/>
      <c r="E81" s="465"/>
      <c r="F81" s="7">
        <v>33</v>
      </c>
      <c r="G81" s="30">
        <f>'TFC devis production - DÉTAIL'!G922</f>
        <v>0</v>
      </c>
    </row>
    <row r="82" spans="1:7">
      <c r="A82" s="13">
        <v>58</v>
      </c>
      <c r="B82" s="465" t="s">
        <v>92</v>
      </c>
      <c r="C82" s="465"/>
      <c r="D82" s="465"/>
      <c r="E82" s="465"/>
      <c r="F82" s="7">
        <v>33</v>
      </c>
      <c r="G82" s="30">
        <f>'TFC devis production - DÉTAIL'!G937</f>
        <v>0</v>
      </c>
    </row>
    <row r="83" spans="1:7" ht="15" thickBot="1">
      <c r="A83" s="13">
        <v>59</v>
      </c>
      <c r="B83" s="465" t="s">
        <v>93</v>
      </c>
      <c r="C83" s="465"/>
      <c r="D83" s="465"/>
      <c r="E83" s="465"/>
      <c r="F83" s="7">
        <v>34</v>
      </c>
      <c r="G83" s="30">
        <f>'TFC devis production - DÉTAIL'!G962</f>
        <v>0</v>
      </c>
    </row>
    <row r="84" spans="1:7" ht="15" thickBot="1">
      <c r="A84" s="12"/>
      <c r="B84" s="474" t="s">
        <v>94</v>
      </c>
      <c r="C84" s="474"/>
      <c r="D84" s="474"/>
      <c r="E84" s="474"/>
      <c r="F84" s="14"/>
      <c r="G84" s="32">
        <f>SUM(G34:G83)</f>
        <v>0</v>
      </c>
    </row>
    <row r="85" spans="1:7">
      <c r="A85" s="16"/>
      <c r="B85" s="475" t="s">
        <v>95</v>
      </c>
      <c r="C85" s="476"/>
      <c r="D85" s="476"/>
      <c r="E85" s="477"/>
      <c r="F85" s="16"/>
      <c r="G85" s="34"/>
    </row>
    <row r="86" spans="1:7">
      <c r="A86" s="13">
        <v>60</v>
      </c>
      <c r="B86" s="465" t="s">
        <v>96</v>
      </c>
      <c r="C86" s="465"/>
      <c r="D86" s="465"/>
      <c r="E86" s="465"/>
      <c r="F86" s="7">
        <v>35</v>
      </c>
      <c r="G86" s="35">
        <f>'TFC devis production - DÉTAIL'!G986</f>
        <v>0</v>
      </c>
    </row>
    <row r="87" spans="1:7">
      <c r="A87" s="13">
        <v>61</v>
      </c>
      <c r="B87" s="465" t="s">
        <v>97</v>
      </c>
      <c r="C87" s="465"/>
      <c r="D87" s="465"/>
      <c r="E87" s="465"/>
      <c r="F87" s="20">
        <v>36</v>
      </c>
      <c r="G87" s="35">
        <f>'TFC devis production - DÉTAIL'!G998</f>
        <v>0</v>
      </c>
    </row>
    <row r="88" spans="1:7">
      <c r="A88" s="13">
        <v>62</v>
      </c>
      <c r="B88" s="465" t="s">
        <v>98</v>
      </c>
      <c r="C88" s="465"/>
      <c r="D88" s="465"/>
      <c r="E88" s="465"/>
      <c r="F88" s="20">
        <v>37</v>
      </c>
      <c r="G88" s="35">
        <f>'TFC devis production - DÉTAIL'!G1033</f>
        <v>0</v>
      </c>
    </row>
    <row r="89" spans="1:7">
      <c r="A89" s="13">
        <v>63</v>
      </c>
      <c r="B89" s="465" t="s">
        <v>99</v>
      </c>
      <c r="C89" s="465"/>
      <c r="D89" s="465"/>
      <c r="E89" s="465"/>
      <c r="F89" s="20">
        <v>38</v>
      </c>
      <c r="G89" s="35">
        <f>'TFC devis production - DÉTAIL'!G1064</f>
        <v>0</v>
      </c>
    </row>
    <row r="90" spans="1:7">
      <c r="A90" s="13">
        <v>64</v>
      </c>
      <c r="B90" s="465" t="s">
        <v>100</v>
      </c>
      <c r="C90" s="465"/>
      <c r="D90" s="465"/>
      <c r="E90" s="465"/>
      <c r="F90" s="20">
        <v>39</v>
      </c>
      <c r="G90" s="35">
        <f>'TFC devis production - DÉTAIL'!G1086</f>
        <v>0</v>
      </c>
    </row>
    <row r="91" spans="1:7">
      <c r="A91" s="13">
        <v>65</v>
      </c>
      <c r="B91" s="465" t="s">
        <v>101</v>
      </c>
      <c r="C91" s="465"/>
      <c r="D91" s="465"/>
      <c r="E91" s="465"/>
      <c r="F91" s="20">
        <v>40</v>
      </c>
      <c r="G91" s="35">
        <f>'TFC devis production - DÉTAIL'!G1122</f>
        <v>0</v>
      </c>
    </row>
    <row r="92" spans="1:7">
      <c r="A92" s="13">
        <v>66</v>
      </c>
      <c r="B92" s="465" t="s">
        <v>102</v>
      </c>
      <c r="C92" s="465"/>
      <c r="D92" s="465"/>
      <c r="E92" s="465"/>
      <c r="F92" s="20">
        <v>41</v>
      </c>
      <c r="G92" s="35">
        <f>'TFC devis production - DÉTAIL'!G1148</f>
        <v>0</v>
      </c>
    </row>
    <row r="93" spans="1:7">
      <c r="A93" s="13">
        <v>67</v>
      </c>
      <c r="B93" s="465" t="s">
        <v>103</v>
      </c>
      <c r="C93" s="465"/>
      <c r="D93" s="465"/>
      <c r="E93" s="465"/>
      <c r="F93" s="20">
        <v>42</v>
      </c>
      <c r="G93" s="35">
        <f>'TFC devis production - DÉTAIL'!G1172</f>
        <v>0</v>
      </c>
    </row>
    <row r="94" spans="1:7">
      <c r="A94" s="13">
        <v>68</v>
      </c>
      <c r="B94" s="465" t="s">
        <v>104</v>
      </c>
      <c r="C94" s="465"/>
      <c r="D94" s="465"/>
      <c r="E94" s="465"/>
      <c r="F94" s="20">
        <v>42</v>
      </c>
      <c r="G94" s="35">
        <f>'TFC devis production - DÉTAIL'!G1192</f>
        <v>0</v>
      </c>
    </row>
    <row r="95" spans="1:7" ht="15" thickBot="1">
      <c r="A95" s="13">
        <v>69</v>
      </c>
      <c r="B95" s="465" t="s">
        <v>105</v>
      </c>
      <c r="C95" s="465"/>
      <c r="D95" s="465"/>
      <c r="E95" s="465"/>
      <c r="F95" s="20">
        <v>43</v>
      </c>
      <c r="G95" s="36">
        <f>'TFC devis production - DÉTAIL'!G1218</f>
        <v>0</v>
      </c>
    </row>
    <row r="96" spans="1:7" ht="15" thickBot="1">
      <c r="A96" s="17"/>
      <c r="B96" s="484" t="s">
        <v>106</v>
      </c>
      <c r="C96" s="484"/>
      <c r="D96" s="484"/>
      <c r="E96" s="484"/>
      <c r="F96" s="21"/>
      <c r="G96" s="32">
        <f>SUM(G86:G95)</f>
        <v>0</v>
      </c>
    </row>
    <row r="97" spans="1:7" ht="29.25" customHeight="1" thickBot="1">
      <c r="A97" s="24"/>
      <c r="B97" s="480" t="s">
        <v>107</v>
      </c>
      <c r="C97" s="480"/>
      <c r="D97" s="480"/>
      <c r="E97" s="480"/>
      <c r="F97" s="25"/>
      <c r="G97" s="37">
        <f>G84+G96</f>
        <v>0</v>
      </c>
    </row>
    <row r="98" spans="1:7">
      <c r="A98" s="16"/>
      <c r="B98" s="171" t="s">
        <v>108</v>
      </c>
      <c r="C98" s="172"/>
      <c r="D98" s="172"/>
      <c r="E98" s="173"/>
      <c r="F98" s="16"/>
      <c r="G98" s="34"/>
    </row>
    <row r="99" spans="1:7">
      <c r="A99" s="13">
        <v>70</v>
      </c>
      <c r="B99" s="465" t="s">
        <v>109</v>
      </c>
      <c r="C99" s="465"/>
      <c r="D99" s="465"/>
      <c r="E99" s="465"/>
      <c r="F99" s="20">
        <v>44</v>
      </c>
      <c r="G99" s="35">
        <f>'TFC devis production - DÉTAIL'!G1237</f>
        <v>0</v>
      </c>
    </row>
    <row r="100" spans="1:7">
      <c r="A100" s="13">
        <v>71</v>
      </c>
      <c r="B100" s="465" t="s">
        <v>110</v>
      </c>
      <c r="C100" s="465"/>
      <c r="D100" s="465"/>
      <c r="E100" s="465"/>
      <c r="F100" s="20">
        <v>45</v>
      </c>
      <c r="G100" s="35">
        <f>'TFC devis production - DÉTAIL'!G1253</f>
        <v>0</v>
      </c>
    </row>
    <row r="101" spans="1:7" ht="15" thickBot="1">
      <c r="A101" s="13">
        <v>72</v>
      </c>
      <c r="B101" s="465" t="s">
        <v>111</v>
      </c>
      <c r="C101" s="465"/>
      <c r="D101" s="465"/>
      <c r="E101" s="465"/>
      <c r="F101" s="20">
        <v>45</v>
      </c>
      <c r="G101" s="36">
        <f>'TFC devis production - DÉTAIL'!G1264</f>
        <v>0</v>
      </c>
    </row>
    <row r="102" spans="1:7" ht="15" thickBot="1">
      <c r="A102" s="18"/>
      <c r="B102" s="479" t="s">
        <v>112</v>
      </c>
      <c r="C102" s="479"/>
      <c r="D102" s="479"/>
      <c r="E102" s="479"/>
      <c r="F102" s="22"/>
      <c r="G102" s="32">
        <f>SUM(G99:G101)</f>
        <v>0</v>
      </c>
    </row>
    <row r="103" spans="1:7" ht="15" thickBot="1">
      <c r="A103" s="26"/>
      <c r="B103" s="481" t="s">
        <v>113</v>
      </c>
      <c r="C103" s="482"/>
      <c r="D103" s="482"/>
      <c r="E103" s="483"/>
      <c r="F103" s="27"/>
      <c r="G103" s="37">
        <f>G32+G84+G96+G102</f>
        <v>0</v>
      </c>
    </row>
    <row r="104" spans="1:7">
      <c r="A104" s="13">
        <v>80</v>
      </c>
      <c r="B104" s="465" t="s">
        <v>114</v>
      </c>
      <c r="C104" s="465"/>
      <c r="D104" s="465"/>
      <c r="E104" s="465"/>
      <c r="F104" s="20">
        <v>45</v>
      </c>
      <c r="G104" s="35">
        <f>'TFC devis production - DÉTAIL'!G1269</f>
        <v>0</v>
      </c>
    </row>
    <row r="105" spans="1:7" ht="15" thickBot="1">
      <c r="A105" s="13">
        <v>81</v>
      </c>
      <c r="B105" s="465" t="s">
        <v>115</v>
      </c>
      <c r="C105" s="465"/>
      <c r="D105" s="465"/>
      <c r="E105" s="465"/>
      <c r="F105" s="23">
        <v>45</v>
      </c>
      <c r="G105" s="36">
        <f>'TFC devis production - DÉTAIL'!G1274</f>
        <v>0</v>
      </c>
    </row>
    <row r="106" spans="1:7" ht="19.5" customHeight="1" thickBot="1">
      <c r="A106" s="19"/>
      <c r="B106" s="478" t="s">
        <v>116</v>
      </c>
      <c r="C106" s="478"/>
      <c r="D106" s="478"/>
      <c r="E106" s="478"/>
      <c r="F106" s="28"/>
      <c r="G106" s="37">
        <f>SUM(G103:G105)</f>
        <v>0</v>
      </c>
    </row>
    <row r="107" spans="1:7">
      <c r="A107" s="5"/>
    </row>
    <row r="108" spans="1:7">
      <c r="A108" s="29" t="s">
        <v>117</v>
      </c>
    </row>
    <row r="109" spans="1:7">
      <c r="A109" s="120"/>
      <c r="B109" s="121"/>
      <c r="C109" s="122"/>
      <c r="D109" s="123"/>
      <c r="E109" s="123"/>
      <c r="F109" s="123"/>
      <c r="G109" s="123"/>
    </row>
    <row r="110" spans="1:7">
      <c r="A110" s="120"/>
      <c r="B110" s="121"/>
      <c r="C110" s="122"/>
      <c r="D110" s="123"/>
      <c r="E110" s="123"/>
      <c r="F110" s="123"/>
      <c r="G110" s="123"/>
    </row>
    <row r="111" spans="1:7">
      <c r="A111" s="120"/>
      <c r="B111" s="121"/>
      <c r="C111" s="122"/>
      <c r="D111" s="123"/>
      <c r="E111" s="123"/>
      <c r="F111" s="123"/>
      <c r="G111" s="123"/>
    </row>
    <row r="112" spans="1:7">
      <c r="A112" s="120"/>
      <c r="B112" s="121"/>
      <c r="C112" s="122"/>
      <c r="D112" s="123"/>
      <c r="E112" s="123"/>
      <c r="F112" s="123"/>
      <c r="G112" s="123"/>
    </row>
    <row r="113" spans="1:7">
      <c r="A113" s="120"/>
      <c r="B113" s="121"/>
      <c r="C113" s="122"/>
      <c r="D113" s="123"/>
      <c r="E113" s="123"/>
      <c r="F113" s="123"/>
      <c r="G113" s="123"/>
    </row>
  </sheetData>
  <customSheetViews>
    <customSheetView guid="{40963AEF-132B-45AC-BECA-787233ED8A0E}" showGridLines="0" showRuler="0">
      <selection activeCell="D67" sqref="D67"/>
      <rowBreaks count="1" manualBreakCount="1">
        <brk id="52" max="16383" man="1"/>
      </rowBreaks>
      <pageMargins left="0" right="0" top="0" bottom="0" header="0" footer="0"/>
      <printOptions horizontalCentered="1"/>
      <pageSetup orientation="portrait" horizontalDpi="4294967292" r:id="rId1"/>
      <headerFooter alignWithMargins="0">
        <oddHeader xml:space="preserve">&amp;C&amp;"Geneva,Bold"PRODUCTION BUDGET
FILM/VIDEOTAPE&amp;"Geneva,Regular"
</oddHeader>
        <oddFooter>Page &amp;P</oddFooter>
      </headerFooter>
    </customSheetView>
  </customSheetViews>
  <mergeCells count="99">
    <mergeCell ref="B93:E93"/>
    <mergeCell ref="B91:E91"/>
    <mergeCell ref="B88:E88"/>
    <mergeCell ref="B89:E89"/>
    <mergeCell ref="B92:E92"/>
    <mergeCell ref="B85:E85"/>
    <mergeCell ref="B86:E86"/>
    <mergeCell ref="B106:E106"/>
    <mergeCell ref="B104:E104"/>
    <mergeCell ref="B102:E102"/>
    <mergeCell ref="B100:E100"/>
    <mergeCell ref="B97:E97"/>
    <mergeCell ref="B95:E95"/>
    <mergeCell ref="B87:E87"/>
    <mergeCell ref="B105:E105"/>
    <mergeCell ref="B103:E103"/>
    <mergeCell ref="B101:E101"/>
    <mergeCell ref="B99:E99"/>
    <mergeCell ref="B96:E96"/>
    <mergeCell ref="B94:E94"/>
    <mergeCell ref="B90:E90"/>
    <mergeCell ref="B56:E56"/>
    <mergeCell ref="B83:E83"/>
    <mergeCell ref="B73:E73"/>
    <mergeCell ref="B71:E71"/>
    <mergeCell ref="B69:E69"/>
    <mergeCell ref="B67:E67"/>
    <mergeCell ref="B78:E78"/>
    <mergeCell ref="B79:E79"/>
    <mergeCell ref="B80:E80"/>
    <mergeCell ref="B81:E81"/>
    <mergeCell ref="B75:E75"/>
    <mergeCell ref="B84:E84"/>
    <mergeCell ref="B59:E59"/>
    <mergeCell ref="B57:E57"/>
    <mergeCell ref="B58:E58"/>
    <mergeCell ref="B60:E60"/>
    <mergeCell ref="B62:E62"/>
    <mergeCell ref="B61:E61"/>
    <mergeCell ref="B65:E65"/>
    <mergeCell ref="B66:E66"/>
    <mergeCell ref="B68:E68"/>
    <mergeCell ref="B70:E70"/>
    <mergeCell ref="B72:E72"/>
    <mergeCell ref="B74:E74"/>
    <mergeCell ref="B76:E76"/>
    <mergeCell ref="B82:E82"/>
    <mergeCell ref="B77:E77"/>
    <mergeCell ref="B46:E46"/>
    <mergeCell ref="B55:E55"/>
    <mergeCell ref="B53:E53"/>
    <mergeCell ref="B51:E51"/>
    <mergeCell ref="B49:E49"/>
    <mergeCell ref="B47:E47"/>
    <mergeCell ref="B54:E54"/>
    <mergeCell ref="B52:E52"/>
    <mergeCell ref="B50:E50"/>
    <mergeCell ref="B48:E48"/>
    <mergeCell ref="B45:E45"/>
    <mergeCell ref="B64:E64"/>
    <mergeCell ref="B63:E63"/>
    <mergeCell ref="B32:E32"/>
    <mergeCell ref="B43:E43"/>
    <mergeCell ref="B41:E41"/>
    <mergeCell ref="B39:E39"/>
    <mergeCell ref="B37:E37"/>
    <mergeCell ref="B35:E35"/>
    <mergeCell ref="B33:E33"/>
    <mergeCell ref="B34:E34"/>
    <mergeCell ref="B44:E44"/>
    <mergeCell ref="B42:E42"/>
    <mergeCell ref="B40:E40"/>
    <mergeCell ref="B38:E38"/>
    <mergeCell ref="B36:E36"/>
    <mergeCell ref="B31:E31"/>
    <mergeCell ref="B29:E29"/>
    <mergeCell ref="B27:E27"/>
    <mergeCell ref="B25:E25"/>
    <mergeCell ref="B26:E26"/>
    <mergeCell ref="B30:E30"/>
    <mergeCell ref="B28:E28"/>
    <mergeCell ref="G21:G22"/>
    <mergeCell ref="C10:E10"/>
    <mergeCell ref="C11:E11"/>
    <mergeCell ref="C12:E12"/>
    <mergeCell ref="C13:E13"/>
    <mergeCell ref="C14:E14"/>
    <mergeCell ref="C15:E15"/>
    <mergeCell ref="C16:E16"/>
    <mergeCell ref="C18:E18"/>
    <mergeCell ref="C19:E19"/>
    <mergeCell ref="B21:C22"/>
    <mergeCell ref="D21:F22"/>
    <mergeCell ref="C8:E8"/>
    <mergeCell ref="C1:D1"/>
    <mergeCell ref="C4:G4"/>
    <mergeCell ref="C5:G5"/>
    <mergeCell ref="C6:G6"/>
    <mergeCell ref="C7:G7"/>
  </mergeCells>
  <phoneticPr fontId="0" type="noConversion"/>
  <printOptions horizontalCentered="1"/>
  <pageMargins left="0.39370078740157483" right="0.39370078740157483" top="0.74803149606299213" bottom="0.74803149606299213" header="0.31496062992125984" footer="0.31496062992125984"/>
  <pageSetup scale="85" orientation="portrait" r:id="rId2"/>
  <headerFooter alignWithMargins="0">
    <oddHeader>&amp;C&amp;A
&amp;R&amp;G</oddHeader>
    <oddFooter>&amp;L&amp;8TFC0423&amp;R&amp;8Page &amp;P de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394"/>
  <sheetViews>
    <sheetView showGridLines="0" zoomScaleNormal="100" zoomScaleSheetLayoutView="100" workbookViewId="0">
      <selection activeCell="G9" sqref="G9"/>
    </sheetView>
  </sheetViews>
  <sheetFormatPr defaultColWidth="11.375" defaultRowHeight="11.4"/>
  <cols>
    <col min="1" max="1" width="7.625" style="76" customWidth="1"/>
    <col min="2" max="2" width="39.625" style="76" customWidth="1"/>
    <col min="3" max="3" width="8.125" style="76" customWidth="1"/>
    <col min="4" max="4" width="8.125" style="96" customWidth="1"/>
    <col min="5" max="5" width="8.125" style="51" customWidth="1"/>
    <col min="6" max="6" width="10.875" style="51" customWidth="1"/>
    <col min="7" max="7" width="13.125" style="51" customWidth="1"/>
    <col min="8" max="16384" width="11.375" style="42"/>
  </cols>
  <sheetData>
    <row r="1" spans="1:7" ht="28.2" customHeight="1">
      <c r="A1" s="38" t="s">
        <v>3</v>
      </c>
      <c r="B1" s="39">
        <f>'TFC devis production - SOMMAIRE'!C4</f>
        <v>0</v>
      </c>
      <c r="C1" s="40"/>
      <c r="D1" s="40"/>
      <c r="E1" s="41" t="s">
        <v>118</v>
      </c>
      <c r="F1" s="498" t="str">
        <f>IF('TFC devis production - SOMMAIRE'!G1=0,"0",'TFC devis production - SOMMAIRE'!G1)</f>
        <v>0</v>
      </c>
      <c r="G1" s="498"/>
    </row>
    <row r="2" spans="1:7">
      <c r="A2" s="43" t="s">
        <v>119</v>
      </c>
      <c r="B2" s="44">
        <f>'TFC devis production - SOMMAIRE'!C5</f>
        <v>0</v>
      </c>
      <c r="C2" s="45"/>
      <c r="D2" s="45"/>
      <c r="E2" s="46" t="s">
        <v>10</v>
      </c>
      <c r="F2" s="499">
        <f>'TFC devis production - SOMMAIRE'!G10</f>
        <v>0</v>
      </c>
      <c r="G2" s="499"/>
    </row>
    <row r="3" spans="1:7">
      <c r="A3" s="43" t="s">
        <v>120</v>
      </c>
      <c r="B3" s="44">
        <f>'TFC devis production - SOMMAIRE'!C6</f>
        <v>0</v>
      </c>
      <c r="C3" s="45"/>
      <c r="D3" s="45"/>
      <c r="E3" s="46" t="s">
        <v>12</v>
      </c>
      <c r="F3" s="499">
        <f>'TFC devis production - SOMMAIRE'!G11</f>
        <v>0</v>
      </c>
      <c r="G3" s="499"/>
    </row>
    <row r="4" spans="1:7">
      <c r="A4" s="43"/>
      <c r="B4" s="47"/>
      <c r="C4" s="45"/>
      <c r="D4" s="45"/>
      <c r="E4" s="46" t="s">
        <v>14</v>
      </c>
      <c r="F4" s="499">
        <f>'TFC devis production - SOMMAIRE'!G12</f>
        <v>0</v>
      </c>
      <c r="G4" s="499"/>
    </row>
    <row r="5" spans="1:7">
      <c r="A5" s="43"/>
      <c r="B5" s="47"/>
      <c r="C5" s="45"/>
      <c r="D5" s="45"/>
      <c r="E5" s="46"/>
      <c r="F5" s="45"/>
      <c r="G5" s="45"/>
    </row>
    <row r="6" spans="1:7" ht="12">
      <c r="A6" s="192">
        <v>1</v>
      </c>
      <c r="B6" s="153" t="s">
        <v>121</v>
      </c>
      <c r="C6" s="153"/>
      <c r="D6" s="221"/>
      <c r="E6" s="221"/>
      <c r="F6" s="221"/>
      <c r="G6" s="221"/>
    </row>
    <row r="7" spans="1:7" ht="12">
      <c r="A7" s="154" t="s">
        <v>32</v>
      </c>
      <c r="B7" s="193" t="s">
        <v>122</v>
      </c>
      <c r="C7" s="425"/>
      <c r="D7" s="426"/>
      <c r="E7" s="426"/>
      <c r="F7" s="427"/>
      <c r="G7" s="223" t="s">
        <v>35</v>
      </c>
    </row>
    <row r="8" spans="1:7" ht="22.8">
      <c r="A8" s="84" t="s">
        <v>123</v>
      </c>
      <c r="B8" s="104" t="s">
        <v>124</v>
      </c>
      <c r="C8" s="50"/>
      <c r="D8" s="51"/>
      <c r="E8" s="52"/>
      <c r="F8" s="53"/>
      <c r="G8" s="54">
        <v>0</v>
      </c>
    </row>
    <row r="9" spans="1:7" ht="22.8">
      <c r="A9" s="235" t="s">
        <v>125</v>
      </c>
      <c r="B9" s="104" t="s">
        <v>126</v>
      </c>
      <c r="C9" s="55"/>
      <c r="D9" s="56"/>
      <c r="E9" s="57"/>
      <c r="F9" s="58"/>
      <c r="G9" s="54">
        <v>0</v>
      </c>
    </row>
    <row r="10" spans="1:7" s="59" customFormat="1" ht="19.2" customHeight="1">
      <c r="A10" s="428">
        <v>1</v>
      </c>
      <c r="B10" s="155" t="s">
        <v>127</v>
      </c>
      <c r="C10" s="155"/>
      <c r="D10" s="429"/>
      <c r="E10" s="430"/>
      <c r="F10" s="431"/>
      <c r="G10" s="432">
        <f>SUM(G8:G9)</f>
        <v>0</v>
      </c>
    </row>
    <row r="11" spans="1:7">
      <c r="A11" s="60"/>
      <c r="B11" s="61"/>
      <c r="C11" s="61"/>
      <c r="D11" s="56"/>
      <c r="E11" s="56"/>
      <c r="F11" s="56"/>
      <c r="G11" s="62"/>
    </row>
    <row r="12" spans="1:7" ht="12">
      <c r="A12" s="192">
        <v>2</v>
      </c>
      <c r="B12" s="153" t="s">
        <v>128</v>
      </c>
      <c r="C12" s="153"/>
      <c r="D12" s="221"/>
      <c r="E12" s="221"/>
      <c r="F12" s="221"/>
      <c r="G12" s="222"/>
    </row>
    <row r="13" spans="1:7" ht="12">
      <c r="A13" s="154" t="s">
        <v>32</v>
      </c>
      <c r="B13" s="193" t="s">
        <v>122</v>
      </c>
      <c r="C13" s="63" t="s">
        <v>129</v>
      </c>
      <c r="D13" s="64" t="s">
        <v>130</v>
      </c>
      <c r="E13" s="64" t="s">
        <v>131</v>
      </c>
      <c r="F13" s="65" t="s">
        <v>132</v>
      </c>
      <c r="G13" s="225" t="s">
        <v>35</v>
      </c>
    </row>
    <row r="14" spans="1:7" ht="22.8">
      <c r="A14" s="235" t="s">
        <v>133</v>
      </c>
      <c r="B14" s="189" t="s">
        <v>134</v>
      </c>
      <c r="C14" s="66">
        <v>1</v>
      </c>
      <c r="D14" s="66">
        <v>1</v>
      </c>
      <c r="E14" s="67" t="s">
        <v>135</v>
      </c>
      <c r="F14" s="68">
        <v>0</v>
      </c>
      <c r="G14" s="69">
        <f>C14*D14*F14</f>
        <v>0</v>
      </c>
    </row>
    <row r="15" spans="1:7" ht="22.8">
      <c r="A15" s="300" t="s">
        <v>136</v>
      </c>
      <c r="B15" s="270" t="s">
        <v>137</v>
      </c>
      <c r="C15" s="66">
        <v>1</v>
      </c>
      <c r="D15" s="66">
        <v>1</v>
      </c>
      <c r="E15" s="67" t="s">
        <v>135</v>
      </c>
      <c r="F15" s="68">
        <v>0</v>
      </c>
      <c r="G15" s="69">
        <f>C15*D15*F15</f>
        <v>0</v>
      </c>
    </row>
    <row r="16" spans="1:7" ht="22.8">
      <c r="A16" s="300" t="s">
        <v>138</v>
      </c>
      <c r="B16" s="270" t="s">
        <v>139</v>
      </c>
      <c r="C16" s="66">
        <v>1</v>
      </c>
      <c r="D16" s="66">
        <v>1</v>
      </c>
      <c r="E16" s="67" t="s">
        <v>135</v>
      </c>
      <c r="F16" s="68">
        <v>0</v>
      </c>
      <c r="G16" s="69">
        <f t="shared" ref="G16:G26" si="0">C16*D16*F16</f>
        <v>0</v>
      </c>
    </row>
    <row r="17" spans="1:7" ht="22.8">
      <c r="A17" s="237" t="s">
        <v>140</v>
      </c>
      <c r="B17" s="244" t="s">
        <v>141</v>
      </c>
      <c r="C17" s="66">
        <v>1</v>
      </c>
      <c r="D17" s="66">
        <v>1</v>
      </c>
      <c r="E17" s="67" t="s">
        <v>135</v>
      </c>
      <c r="F17" s="68">
        <v>0</v>
      </c>
      <c r="G17" s="69">
        <f t="shared" si="0"/>
        <v>0</v>
      </c>
    </row>
    <row r="18" spans="1:7" ht="22.8">
      <c r="A18" s="301" t="s">
        <v>142</v>
      </c>
      <c r="B18" s="251" t="s">
        <v>143</v>
      </c>
      <c r="C18" s="66">
        <v>1</v>
      </c>
      <c r="D18" s="66">
        <v>1</v>
      </c>
      <c r="E18" s="67" t="s">
        <v>135</v>
      </c>
      <c r="F18" s="68">
        <v>0</v>
      </c>
      <c r="G18" s="69">
        <f t="shared" si="0"/>
        <v>0</v>
      </c>
    </row>
    <row r="19" spans="1:7" ht="23.7" customHeight="1">
      <c r="A19" s="301">
        <v>2.21</v>
      </c>
      <c r="B19" s="251" t="s">
        <v>144</v>
      </c>
      <c r="C19" s="66">
        <v>1</v>
      </c>
      <c r="D19" s="66">
        <v>1</v>
      </c>
      <c r="E19" s="67" t="s">
        <v>135</v>
      </c>
      <c r="F19" s="68">
        <v>0</v>
      </c>
      <c r="G19" s="69">
        <f t="shared" si="0"/>
        <v>0</v>
      </c>
    </row>
    <row r="20" spans="1:7" ht="22.8">
      <c r="A20" s="301" t="s">
        <v>145</v>
      </c>
      <c r="B20" s="251" t="s">
        <v>146</v>
      </c>
      <c r="C20" s="66">
        <v>1</v>
      </c>
      <c r="D20" s="66">
        <v>1</v>
      </c>
      <c r="E20" s="67" t="s">
        <v>135</v>
      </c>
      <c r="F20" s="68">
        <v>0</v>
      </c>
      <c r="G20" s="69">
        <f t="shared" si="0"/>
        <v>0</v>
      </c>
    </row>
    <row r="21" spans="1:7" ht="22.8">
      <c r="A21" s="237" t="s">
        <v>147</v>
      </c>
      <c r="B21" s="244" t="s">
        <v>148</v>
      </c>
      <c r="C21" s="66">
        <v>1</v>
      </c>
      <c r="D21" s="66">
        <v>1</v>
      </c>
      <c r="E21" s="67" t="s">
        <v>135</v>
      </c>
      <c r="F21" s="68">
        <v>0</v>
      </c>
      <c r="G21" s="69">
        <f t="shared" si="0"/>
        <v>0</v>
      </c>
    </row>
    <row r="22" spans="1:7" ht="23.7" customHeight="1">
      <c r="A22" s="237" t="s">
        <v>149</v>
      </c>
      <c r="B22" s="244" t="s">
        <v>150</v>
      </c>
      <c r="C22" s="66">
        <v>1</v>
      </c>
      <c r="D22" s="66">
        <v>1</v>
      </c>
      <c r="E22" s="67" t="s">
        <v>135</v>
      </c>
      <c r="F22" s="68">
        <v>0</v>
      </c>
      <c r="G22" s="69">
        <f t="shared" si="0"/>
        <v>0</v>
      </c>
    </row>
    <row r="23" spans="1:7" ht="22.8">
      <c r="A23" s="237" t="s">
        <v>151</v>
      </c>
      <c r="B23" s="244" t="s">
        <v>152</v>
      </c>
      <c r="C23" s="66">
        <v>1</v>
      </c>
      <c r="D23" s="66">
        <v>1</v>
      </c>
      <c r="E23" s="67" t="s">
        <v>135</v>
      </c>
      <c r="F23" s="68">
        <v>0</v>
      </c>
      <c r="G23" s="69">
        <f t="shared" si="0"/>
        <v>0</v>
      </c>
    </row>
    <row r="24" spans="1:7" ht="22.8">
      <c r="A24" s="237" t="s">
        <v>153</v>
      </c>
      <c r="B24" s="244" t="s">
        <v>154</v>
      </c>
      <c r="C24" s="66">
        <v>1</v>
      </c>
      <c r="D24" s="66">
        <v>1</v>
      </c>
      <c r="E24" s="67" t="s">
        <v>135</v>
      </c>
      <c r="F24" s="68">
        <v>0</v>
      </c>
      <c r="G24" s="69">
        <f t="shared" si="0"/>
        <v>0</v>
      </c>
    </row>
    <row r="25" spans="1:7" ht="22.8">
      <c r="A25" s="300" t="s">
        <v>155</v>
      </c>
      <c r="B25" s="270" t="s">
        <v>156</v>
      </c>
      <c r="C25" s="66">
        <v>1</v>
      </c>
      <c r="D25" s="66">
        <v>1</v>
      </c>
      <c r="E25" s="67" t="s">
        <v>135</v>
      </c>
      <c r="F25" s="68">
        <v>0</v>
      </c>
      <c r="G25" s="69">
        <f t="shared" si="0"/>
        <v>0</v>
      </c>
    </row>
    <row r="26" spans="1:7" ht="22.8">
      <c r="A26" s="300" t="s">
        <v>157</v>
      </c>
      <c r="B26" s="270" t="s">
        <v>158</v>
      </c>
      <c r="C26" s="66">
        <v>1</v>
      </c>
      <c r="D26" s="66">
        <v>1</v>
      </c>
      <c r="E26" s="67" t="s">
        <v>135</v>
      </c>
      <c r="F26" s="68">
        <v>0</v>
      </c>
      <c r="G26" s="69">
        <f t="shared" si="0"/>
        <v>0</v>
      </c>
    </row>
    <row r="27" spans="1:7" ht="22.8">
      <c r="A27" s="237" t="s">
        <v>159</v>
      </c>
      <c r="B27" s="243" t="s">
        <v>160</v>
      </c>
      <c r="C27" s="70"/>
      <c r="D27" s="71">
        <v>0</v>
      </c>
      <c r="E27" s="72" t="s">
        <v>161</v>
      </c>
      <c r="F27" s="73">
        <f>G14+G16+G17+G18+G23</f>
        <v>0</v>
      </c>
      <c r="G27" s="69">
        <f>D27*F27</f>
        <v>0</v>
      </c>
    </row>
    <row r="28" spans="1:7" ht="22.8">
      <c r="A28" s="302" t="s">
        <v>162</v>
      </c>
      <c r="B28" s="303" t="s">
        <v>163</v>
      </c>
      <c r="C28" s="66">
        <v>1</v>
      </c>
      <c r="D28" s="66">
        <v>1</v>
      </c>
      <c r="E28" s="67" t="s">
        <v>135</v>
      </c>
      <c r="F28" s="68">
        <v>0</v>
      </c>
      <c r="G28" s="69">
        <f>C28*D28*F28</f>
        <v>0</v>
      </c>
    </row>
    <row r="29" spans="1:7" ht="22.8">
      <c r="A29" s="188" t="s">
        <v>164</v>
      </c>
      <c r="B29" s="189" t="s">
        <v>126</v>
      </c>
      <c r="C29" s="66">
        <v>1</v>
      </c>
      <c r="D29" s="66">
        <v>1</v>
      </c>
      <c r="E29" s="67" t="s">
        <v>135</v>
      </c>
      <c r="F29" s="68">
        <v>0</v>
      </c>
      <c r="G29" s="69">
        <f>C29*D29*F29</f>
        <v>0</v>
      </c>
    </row>
    <row r="30" spans="1:7" s="59" customFormat="1" ht="19.2" customHeight="1">
      <c r="A30" s="433">
        <v>2</v>
      </c>
      <c r="B30" s="144" t="s">
        <v>165</v>
      </c>
      <c r="C30" s="143"/>
      <c r="D30" s="434"/>
      <c r="E30" s="434"/>
      <c r="F30" s="435"/>
      <c r="G30" s="181">
        <f>SUM(G14:G29)</f>
        <v>0</v>
      </c>
    </row>
    <row r="31" spans="1:7" ht="7.5" customHeight="1">
      <c r="A31" s="75"/>
      <c r="D31" s="51"/>
      <c r="G31" s="77"/>
    </row>
    <row r="32" spans="1:7" ht="12">
      <c r="A32" s="192">
        <v>3</v>
      </c>
      <c r="B32" s="156" t="s">
        <v>166</v>
      </c>
      <c r="C32" s="156"/>
      <c r="D32" s="199"/>
      <c r="E32" s="199"/>
      <c r="F32" s="199"/>
      <c r="G32" s="222"/>
    </row>
    <row r="33" spans="1:7" ht="12">
      <c r="A33" s="154" t="s">
        <v>32</v>
      </c>
      <c r="B33" s="436" t="s">
        <v>122</v>
      </c>
      <c r="C33" s="78"/>
      <c r="D33" s="79"/>
      <c r="E33" s="79"/>
      <c r="F33" s="80"/>
      <c r="G33" s="437" t="s">
        <v>35</v>
      </c>
    </row>
    <row r="34" spans="1:7" ht="22.8">
      <c r="A34" s="84" t="s">
        <v>167</v>
      </c>
      <c r="B34" s="244" t="s">
        <v>168</v>
      </c>
      <c r="C34" s="312"/>
      <c r="D34" s="52"/>
      <c r="E34" s="52"/>
      <c r="F34" s="53"/>
      <c r="G34" s="313">
        <v>0</v>
      </c>
    </row>
    <row r="35" spans="1:7" ht="23.7" customHeight="1">
      <c r="A35" s="84" t="s">
        <v>169</v>
      </c>
      <c r="B35" s="244" t="s">
        <v>170</v>
      </c>
      <c r="C35" s="299"/>
      <c r="D35" s="52"/>
      <c r="E35" s="52"/>
      <c r="F35" s="53"/>
      <c r="G35" s="313">
        <v>0</v>
      </c>
    </row>
    <row r="36" spans="1:7" ht="23.7" customHeight="1">
      <c r="A36" s="84" t="s">
        <v>171</v>
      </c>
      <c r="B36" s="244" t="s">
        <v>172</v>
      </c>
      <c r="C36" s="299"/>
      <c r="D36" s="52"/>
      <c r="E36" s="52"/>
      <c r="F36" s="53"/>
      <c r="G36" s="313">
        <v>0</v>
      </c>
    </row>
    <row r="37" spans="1:7" ht="24" customHeight="1">
      <c r="A37" s="84" t="s">
        <v>173</v>
      </c>
      <c r="B37" s="501" t="s">
        <v>174</v>
      </c>
      <c r="C37" s="502"/>
      <c r="D37" s="502"/>
      <c r="E37" s="502"/>
      <c r="F37" s="503"/>
      <c r="G37" s="313">
        <v>0</v>
      </c>
    </row>
    <row r="38" spans="1:7" ht="23.7" customHeight="1">
      <c r="A38" s="84" t="s">
        <v>175</v>
      </c>
      <c r="B38" s="244" t="s">
        <v>176</v>
      </c>
      <c r="C38" s="299"/>
      <c r="D38" s="52"/>
      <c r="E38" s="52"/>
      <c r="F38" s="53"/>
      <c r="G38" s="313">
        <v>0</v>
      </c>
    </row>
    <row r="39" spans="1:7" ht="23.7" customHeight="1">
      <c r="A39" s="84" t="s">
        <v>177</v>
      </c>
      <c r="B39" s="244" t="s">
        <v>178</v>
      </c>
      <c r="C39" s="299"/>
      <c r="D39" s="52"/>
      <c r="E39" s="52"/>
      <c r="F39" s="53"/>
      <c r="G39" s="313">
        <v>0</v>
      </c>
    </row>
    <row r="40" spans="1:7" ht="23.7" customHeight="1">
      <c r="A40" s="84" t="s">
        <v>179</v>
      </c>
      <c r="B40" s="244" t="s">
        <v>180</v>
      </c>
      <c r="C40" s="299"/>
      <c r="D40" s="52"/>
      <c r="E40" s="52"/>
      <c r="F40" s="53"/>
      <c r="G40" s="313">
        <v>0</v>
      </c>
    </row>
    <row r="41" spans="1:7" ht="22.8">
      <c r="A41" s="84" t="s">
        <v>181</v>
      </c>
      <c r="B41" s="104" t="s">
        <v>182</v>
      </c>
      <c r="C41" s="239"/>
      <c r="D41" s="52"/>
      <c r="E41" s="52"/>
      <c r="F41" s="53"/>
      <c r="G41" s="313">
        <v>0</v>
      </c>
    </row>
    <row r="42" spans="1:7" ht="22.8">
      <c r="A42" s="84" t="s">
        <v>183</v>
      </c>
      <c r="B42" s="104" t="s">
        <v>184</v>
      </c>
      <c r="C42" s="239"/>
      <c r="D42" s="52"/>
      <c r="E42" s="52"/>
      <c r="F42" s="53"/>
      <c r="G42" s="313">
        <v>0</v>
      </c>
    </row>
    <row r="43" spans="1:7" ht="22.8">
      <c r="A43" s="84" t="s">
        <v>185</v>
      </c>
      <c r="B43" s="104" t="s">
        <v>186</v>
      </c>
      <c r="C43" s="238"/>
      <c r="D43" s="52"/>
      <c r="E43" s="52"/>
      <c r="F43" s="53"/>
      <c r="G43" s="313">
        <v>0</v>
      </c>
    </row>
    <row r="44" spans="1:7" ht="22.8">
      <c r="A44" s="84" t="s">
        <v>187</v>
      </c>
      <c r="B44" s="104" t="s">
        <v>158</v>
      </c>
      <c r="C44" s="238"/>
      <c r="D44" s="52"/>
      <c r="E44" s="52"/>
      <c r="F44" s="53"/>
      <c r="G44" s="313">
        <v>0</v>
      </c>
    </row>
    <row r="45" spans="1:7" ht="22.8">
      <c r="A45" s="84" t="s">
        <v>188</v>
      </c>
      <c r="B45" s="104" t="s">
        <v>189</v>
      </c>
      <c r="C45" s="239"/>
      <c r="D45" s="52"/>
      <c r="E45" s="52"/>
      <c r="F45" s="53"/>
      <c r="G45" s="313">
        <v>0</v>
      </c>
    </row>
    <row r="46" spans="1:7" ht="22.8">
      <c r="A46" s="84" t="s">
        <v>190</v>
      </c>
      <c r="B46" s="104" t="s">
        <v>191</v>
      </c>
      <c r="C46" s="240"/>
      <c r="D46" s="71">
        <v>0</v>
      </c>
      <c r="E46" s="72" t="s">
        <v>161</v>
      </c>
      <c r="F46" s="174">
        <v>0</v>
      </c>
      <c r="G46" s="69">
        <f>D46*F46</f>
        <v>0</v>
      </c>
    </row>
    <row r="47" spans="1:7" ht="22.8">
      <c r="A47" s="84" t="s">
        <v>192</v>
      </c>
      <c r="B47" s="104" t="s">
        <v>126</v>
      </c>
      <c r="C47" s="238"/>
      <c r="D47" s="52"/>
      <c r="E47" s="52"/>
      <c r="F47" s="53"/>
      <c r="G47" s="313">
        <v>0</v>
      </c>
    </row>
    <row r="48" spans="1:7" s="59" customFormat="1" ht="19.2" customHeight="1">
      <c r="A48" s="190">
        <v>3</v>
      </c>
      <c r="B48" s="144" t="s">
        <v>193</v>
      </c>
      <c r="C48" s="162"/>
      <c r="D48" s="82"/>
      <c r="E48" s="82"/>
      <c r="F48" s="83"/>
      <c r="G48" s="438">
        <f>SUM(G34:G47)</f>
        <v>0</v>
      </c>
    </row>
    <row r="49" spans="1:7" ht="7.5" customHeight="1">
      <c r="A49" s="191"/>
      <c r="B49" s="158"/>
      <c r="C49" s="156"/>
      <c r="D49" s="51"/>
      <c r="G49" s="200"/>
    </row>
    <row r="50" spans="1:7" ht="12">
      <c r="A50" s="192">
        <v>4</v>
      </c>
      <c r="B50" s="153" t="s">
        <v>194</v>
      </c>
      <c r="C50" s="153"/>
      <c r="D50" s="221"/>
      <c r="E50" s="221"/>
      <c r="F50" s="221"/>
      <c r="G50" s="222"/>
    </row>
    <row r="51" spans="1:7" ht="12">
      <c r="A51" s="154" t="s">
        <v>32</v>
      </c>
      <c r="B51" s="193" t="s">
        <v>122</v>
      </c>
      <c r="C51" s="63" t="s">
        <v>129</v>
      </c>
      <c r="D51" s="64" t="s">
        <v>130</v>
      </c>
      <c r="E51" s="64" t="s">
        <v>131</v>
      </c>
      <c r="F51" s="65" t="s">
        <v>132</v>
      </c>
      <c r="G51" s="225" t="s">
        <v>35</v>
      </c>
    </row>
    <row r="52" spans="1:7" ht="22.8">
      <c r="A52" s="84" t="s">
        <v>195</v>
      </c>
      <c r="B52" s="85" t="s">
        <v>196</v>
      </c>
      <c r="C52" s="66">
        <v>1</v>
      </c>
      <c r="D52" s="66">
        <v>1</v>
      </c>
      <c r="E52" s="67" t="s">
        <v>135</v>
      </c>
      <c r="F52" s="68">
        <v>0</v>
      </c>
      <c r="G52" s="69">
        <f>C52*D52*F52</f>
        <v>0</v>
      </c>
    </row>
    <row r="53" spans="1:7" ht="22.8">
      <c r="A53" s="84">
        <v>4.05</v>
      </c>
      <c r="B53" s="85" t="s">
        <v>197</v>
      </c>
      <c r="C53" s="66">
        <v>1</v>
      </c>
      <c r="D53" s="66">
        <v>1</v>
      </c>
      <c r="E53" s="67" t="s">
        <v>135</v>
      </c>
      <c r="F53" s="68">
        <v>0</v>
      </c>
      <c r="G53" s="69">
        <f t="shared" ref="G53:G62" si="1">C53*D53*F53</f>
        <v>0</v>
      </c>
    </row>
    <row r="54" spans="1:7" ht="22.8">
      <c r="A54" s="84" t="s">
        <v>198</v>
      </c>
      <c r="B54" s="85" t="s">
        <v>199</v>
      </c>
      <c r="C54" s="66">
        <v>1</v>
      </c>
      <c r="D54" s="66">
        <v>1</v>
      </c>
      <c r="E54" s="67" t="s">
        <v>135</v>
      </c>
      <c r="F54" s="68">
        <v>0</v>
      </c>
      <c r="G54" s="69">
        <f t="shared" si="1"/>
        <v>0</v>
      </c>
    </row>
    <row r="55" spans="1:7" ht="22.8">
      <c r="A55" s="84" t="s">
        <v>200</v>
      </c>
      <c r="B55" s="111" t="s">
        <v>201</v>
      </c>
      <c r="C55" s="66">
        <v>1</v>
      </c>
      <c r="D55" s="66">
        <v>1</v>
      </c>
      <c r="E55" s="67" t="s">
        <v>135</v>
      </c>
      <c r="F55" s="68">
        <v>0</v>
      </c>
      <c r="G55" s="69">
        <f t="shared" ref="G55" si="2">C55*D55*F55</f>
        <v>0</v>
      </c>
    </row>
    <row r="56" spans="1:7" ht="22.8">
      <c r="A56" s="84" t="s">
        <v>202</v>
      </c>
      <c r="B56" s="85" t="s">
        <v>203</v>
      </c>
      <c r="C56" s="66">
        <v>1</v>
      </c>
      <c r="D56" s="66">
        <v>1</v>
      </c>
      <c r="E56" s="67" t="s">
        <v>135</v>
      </c>
      <c r="F56" s="68">
        <v>0</v>
      </c>
      <c r="G56" s="69">
        <f t="shared" si="1"/>
        <v>0</v>
      </c>
    </row>
    <row r="57" spans="1:7" ht="22.8">
      <c r="A57" s="84" t="s">
        <v>204</v>
      </c>
      <c r="B57" s="85" t="s">
        <v>205</v>
      </c>
      <c r="C57" s="66">
        <v>1</v>
      </c>
      <c r="D57" s="66">
        <v>1</v>
      </c>
      <c r="E57" s="67" t="s">
        <v>135</v>
      </c>
      <c r="F57" s="68">
        <v>0</v>
      </c>
      <c r="G57" s="69">
        <f t="shared" si="1"/>
        <v>0</v>
      </c>
    </row>
    <row r="58" spans="1:7" ht="22.8">
      <c r="A58" s="237" t="s">
        <v>206</v>
      </c>
      <c r="B58" s="85" t="s">
        <v>207</v>
      </c>
      <c r="C58" s="66">
        <v>1</v>
      </c>
      <c r="D58" s="66">
        <v>1</v>
      </c>
      <c r="E58" s="67" t="s">
        <v>135</v>
      </c>
      <c r="F58" s="68">
        <v>0</v>
      </c>
      <c r="G58" s="69">
        <f t="shared" ref="G58" si="3">C58*D58*F58</f>
        <v>0</v>
      </c>
    </row>
    <row r="59" spans="1:7" ht="22.8">
      <c r="A59" s="84" t="s">
        <v>208</v>
      </c>
      <c r="B59" s="85" t="s">
        <v>209</v>
      </c>
      <c r="C59" s="66">
        <v>1</v>
      </c>
      <c r="D59" s="66">
        <v>1</v>
      </c>
      <c r="E59" s="67" t="s">
        <v>135</v>
      </c>
      <c r="F59" s="68">
        <v>0</v>
      </c>
      <c r="G59" s="69">
        <f t="shared" si="1"/>
        <v>0</v>
      </c>
    </row>
    <row r="60" spans="1:7" ht="22.8">
      <c r="A60" s="84" t="s">
        <v>210</v>
      </c>
      <c r="B60" s="189" t="s">
        <v>186</v>
      </c>
      <c r="C60" s="66">
        <v>1</v>
      </c>
      <c r="D60" s="66">
        <v>1</v>
      </c>
      <c r="E60" s="67" t="s">
        <v>135</v>
      </c>
      <c r="F60" s="68">
        <v>0</v>
      </c>
      <c r="G60" s="69">
        <f t="shared" si="1"/>
        <v>0</v>
      </c>
    </row>
    <row r="61" spans="1:7" ht="22.8">
      <c r="A61" s="84" t="s">
        <v>211</v>
      </c>
      <c r="B61" s="189" t="s">
        <v>158</v>
      </c>
      <c r="C61" s="66">
        <v>1</v>
      </c>
      <c r="D61" s="66">
        <v>1</v>
      </c>
      <c r="E61" s="67" t="s">
        <v>135</v>
      </c>
      <c r="F61" s="68">
        <v>0</v>
      </c>
      <c r="G61" s="69">
        <f t="shared" si="1"/>
        <v>0</v>
      </c>
    </row>
    <row r="62" spans="1:7" ht="22.8">
      <c r="A62" s="84" t="s">
        <v>212</v>
      </c>
      <c r="B62" s="85" t="s">
        <v>213</v>
      </c>
      <c r="C62" s="66">
        <v>1</v>
      </c>
      <c r="D62" s="66">
        <v>1</v>
      </c>
      <c r="E62" s="67" t="s">
        <v>135</v>
      </c>
      <c r="F62" s="68">
        <v>0</v>
      </c>
      <c r="G62" s="69">
        <f t="shared" si="1"/>
        <v>0</v>
      </c>
    </row>
    <row r="63" spans="1:7" ht="22.8">
      <c r="A63" s="188" t="s">
        <v>214</v>
      </c>
      <c r="B63" s="104" t="s">
        <v>191</v>
      </c>
      <c r="C63" s="86"/>
      <c r="D63" s="71">
        <v>0</v>
      </c>
      <c r="E63" s="72" t="s">
        <v>161</v>
      </c>
      <c r="F63" s="73">
        <f>G52+G53+G54+G56+G57+G59+G55+G58</f>
        <v>0</v>
      </c>
      <c r="G63" s="69">
        <f>D63*F63</f>
        <v>0</v>
      </c>
    </row>
    <row r="64" spans="1:7" ht="22.8">
      <c r="A64" s="188" t="s">
        <v>215</v>
      </c>
      <c r="B64" s="85" t="s">
        <v>216</v>
      </c>
      <c r="C64" s="66">
        <v>1</v>
      </c>
      <c r="D64" s="66">
        <v>1</v>
      </c>
      <c r="E64" s="67" t="s">
        <v>135</v>
      </c>
      <c r="F64" s="68">
        <v>0</v>
      </c>
      <c r="G64" s="69">
        <f t="shared" ref="G64" si="4">C64*D64*F64</f>
        <v>0</v>
      </c>
    </row>
    <row r="65" spans="1:7" ht="22.8">
      <c r="A65" s="84" t="s">
        <v>217</v>
      </c>
      <c r="B65" s="85" t="s">
        <v>126</v>
      </c>
      <c r="C65" s="66">
        <v>1</v>
      </c>
      <c r="D65" s="66">
        <v>1</v>
      </c>
      <c r="E65" s="67" t="s">
        <v>135</v>
      </c>
      <c r="F65" s="68">
        <v>0</v>
      </c>
      <c r="G65" s="69">
        <f>C65*D65*F65</f>
        <v>0</v>
      </c>
    </row>
    <row r="66" spans="1:7" s="59" customFormat="1" ht="19.2" customHeight="1">
      <c r="A66" s="194">
        <v>4</v>
      </c>
      <c r="B66" s="157" t="s">
        <v>218</v>
      </c>
      <c r="C66" s="162"/>
      <c r="D66" s="82"/>
      <c r="E66" s="82"/>
      <c r="F66" s="83"/>
      <c r="G66" s="181">
        <f>SUM(G52:G65)</f>
        <v>0</v>
      </c>
    </row>
    <row r="67" spans="1:7" ht="6" customHeight="1">
      <c r="A67" s="75"/>
      <c r="D67" s="51"/>
      <c r="G67" s="77"/>
    </row>
    <row r="68" spans="1:7" ht="12">
      <c r="A68" s="192">
        <v>5</v>
      </c>
      <c r="B68" s="153" t="s">
        <v>219</v>
      </c>
      <c r="C68" s="153"/>
      <c r="D68" s="221"/>
      <c r="E68" s="221"/>
      <c r="F68" s="221"/>
      <c r="G68" s="222"/>
    </row>
    <row r="69" spans="1:7" ht="12">
      <c r="A69" s="154" t="s">
        <v>32</v>
      </c>
      <c r="B69" s="193" t="s">
        <v>122</v>
      </c>
      <c r="C69" s="63" t="s">
        <v>129</v>
      </c>
      <c r="D69" s="64" t="s">
        <v>130</v>
      </c>
      <c r="E69" s="64" t="s">
        <v>131</v>
      </c>
      <c r="F69" s="65" t="s">
        <v>132</v>
      </c>
      <c r="G69" s="225" t="s">
        <v>35</v>
      </c>
    </row>
    <row r="70" spans="1:7" ht="22.8">
      <c r="A70" s="48" t="s">
        <v>220</v>
      </c>
      <c r="B70" s="85" t="s">
        <v>221</v>
      </c>
      <c r="C70" s="66">
        <v>1</v>
      </c>
      <c r="D70" s="66">
        <v>1</v>
      </c>
      <c r="E70" s="67" t="s">
        <v>135</v>
      </c>
      <c r="F70" s="68">
        <v>0</v>
      </c>
      <c r="G70" s="69">
        <f>C70*D70*F70</f>
        <v>0</v>
      </c>
    </row>
    <row r="71" spans="1:7" ht="23.7" customHeight="1">
      <c r="A71" s="84" t="s">
        <v>222</v>
      </c>
      <c r="B71" s="85" t="s">
        <v>223</v>
      </c>
      <c r="C71" s="66">
        <v>1</v>
      </c>
      <c r="D71" s="66">
        <v>1</v>
      </c>
      <c r="E71" s="67" t="s">
        <v>135</v>
      </c>
      <c r="F71" s="68">
        <v>0</v>
      </c>
      <c r="G71" s="69">
        <f t="shared" ref="G71" si="5">C71*D71*F71</f>
        <v>0</v>
      </c>
    </row>
    <row r="72" spans="1:7" ht="22.8">
      <c r="A72" s="48" t="s">
        <v>224</v>
      </c>
      <c r="B72" s="85" t="s">
        <v>225</v>
      </c>
      <c r="C72" s="66">
        <v>1</v>
      </c>
      <c r="D72" s="66">
        <v>1</v>
      </c>
      <c r="E72" s="67" t="s">
        <v>135</v>
      </c>
      <c r="F72" s="68">
        <v>0</v>
      </c>
      <c r="G72" s="69">
        <f t="shared" ref="G72:G76" si="6">C72*D72*F72</f>
        <v>0</v>
      </c>
    </row>
    <row r="73" spans="1:7" ht="22.8">
      <c r="A73" s="48" t="s">
        <v>226</v>
      </c>
      <c r="B73" s="85" t="s">
        <v>227</v>
      </c>
      <c r="C73" s="66">
        <v>1</v>
      </c>
      <c r="D73" s="66">
        <v>1</v>
      </c>
      <c r="E73" s="67" t="s">
        <v>135</v>
      </c>
      <c r="F73" s="68">
        <v>0</v>
      </c>
      <c r="G73" s="69">
        <f t="shared" si="6"/>
        <v>0</v>
      </c>
    </row>
    <row r="74" spans="1:7" ht="22.8">
      <c r="A74" s="48" t="s">
        <v>228</v>
      </c>
      <c r="B74" s="85" t="s">
        <v>229</v>
      </c>
      <c r="C74" s="66">
        <v>1</v>
      </c>
      <c r="D74" s="66">
        <v>1</v>
      </c>
      <c r="E74" s="67" t="s">
        <v>135</v>
      </c>
      <c r="F74" s="68">
        <v>0</v>
      </c>
      <c r="G74" s="69">
        <f t="shared" si="6"/>
        <v>0</v>
      </c>
    </row>
    <row r="75" spans="1:7" ht="22.8">
      <c r="A75" s="48" t="s">
        <v>230</v>
      </c>
      <c r="B75" s="189" t="s">
        <v>186</v>
      </c>
      <c r="C75" s="66">
        <v>1</v>
      </c>
      <c r="D75" s="66">
        <v>1</v>
      </c>
      <c r="E75" s="67" t="s">
        <v>135</v>
      </c>
      <c r="F75" s="68">
        <v>0</v>
      </c>
      <c r="G75" s="69">
        <f t="shared" si="6"/>
        <v>0</v>
      </c>
    </row>
    <row r="76" spans="1:7" ht="22.8">
      <c r="A76" s="48" t="s">
        <v>231</v>
      </c>
      <c r="B76" s="189" t="s">
        <v>158</v>
      </c>
      <c r="C76" s="66">
        <v>1</v>
      </c>
      <c r="D76" s="66">
        <v>1</v>
      </c>
      <c r="E76" s="67" t="s">
        <v>135</v>
      </c>
      <c r="F76" s="68">
        <v>0</v>
      </c>
      <c r="G76" s="69">
        <f t="shared" si="6"/>
        <v>0</v>
      </c>
    </row>
    <row r="77" spans="1:7" ht="22.8">
      <c r="A77" s="74" t="s">
        <v>232</v>
      </c>
      <c r="B77" s="104" t="s">
        <v>191</v>
      </c>
      <c r="C77" s="87"/>
      <c r="D77" s="71">
        <v>0</v>
      </c>
      <c r="E77" s="72" t="s">
        <v>161</v>
      </c>
      <c r="F77" s="73">
        <f>G70+G72+G73+G74</f>
        <v>0</v>
      </c>
      <c r="G77" s="69">
        <f>D77*F77</f>
        <v>0</v>
      </c>
    </row>
    <row r="78" spans="1:7" ht="22.8">
      <c r="A78" s="48" t="s">
        <v>233</v>
      </c>
      <c r="B78" s="85" t="s">
        <v>234</v>
      </c>
      <c r="C78" s="66">
        <v>1</v>
      </c>
      <c r="D78" s="66">
        <v>1</v>
      </c>
      <c r="E78" s="67" t="s">
        <v>135</v>
      </c>
      <c r="F78" s="68">
        <v>0</v>
      </c>
      <c r="G78" s="69">
        <f>C78*D78*F78</f>
        <v>0</v>
      </c>
    </row>
    <row r="79" spans="1:7" ht="22.8">
      <c r="A79" s="74" t="s">
        <v>235</v>
      </c>
      <c r="B79" s="85" t="s">
        <v>216</v>
      </c>
      <c r="C79" s="66">
        <v>1</v>
      </c>
      <c r="D79" s="66">
        <v>1</v>
      </c>
      <c r="E79" s="67" t="s">
        <v>135</v>
      </c>
      <c r="F79" s="68">
        <v>0</v>
      </c>
      <c r="G79" s="69">
        <f t="shared" ref="G79" si="7">C79*D79*F79</f>
        <v>0</v>
      </c>
    </row>
    <row r="80" spans="1:7" ht="22.8">
      <c r="A80" s="48" t="s">
        <v>236</v>
      </c>
      <c r="B80" s="85" t="s">
        <v>126</v>
      </c>
      <c r="C80" s="66">
        <v>1</v>
      </c>
      <c r="D80" s="66">
        <v>1</v>
      </c>
      <c r="E80" s="67" t="s">
        <v>135</v>
      </c>
      <c r="F80" s="68">
        <v>0</v>
      </c>
      <c r="G80" s="69">
        <f>C80*D80*F80</f>
        <v>0</v>
      </c>
    </row>
    <row r="81" spans="1:7" s="59" customFormat="1" ht="19.2" customHeight="1">
      <c r="A81" s="194">
        <v>5</v>
      </c>
      <c r="B81" s="157" t="s">
        <v>237</v>
      </c>
      <c r="C81" s="162"/>
      <c r="D81" s="82"/>
      <c r="E81" s="82"/>
      <c r="F81" s="83"/>
      <c r="G81" s="181">
        <f>SUM(G70:G80)</f>
        <v>0</v>
      </c>
    </row>
    <row r="82" spans="1:7" ht="6" customHeight="1">
      <c r="A82" s="88"/>
      <c r="D82" s="51"/>
      <c r="G82" s="200"/>
    </row>
    <row r="83" spans="1:7" ht="12">
      <c r="A83" s="196">
        <v>6</v>
      </c>
      <c r="B83" s="158" t="s">
        <v>238</v>
      </c>
      <c r="C83" s="156"/>
      <c r="D83" s="199"/>
      <c r="E83" s="199"/>
      <c r="F83" s="199"/>
      <c r="G83" s="200"/>
    </row>
    <row r="84" spans="1:7" ht="12">
      <c r="A84" s="160" t="s">
        <v>32</v>
      </c>
      <c r="B84" s="197" t="s">
        <v>122</v>
      </c>
      <c r="C84" s="63" t="s">
        <v>129</v>
      </c>
      <c r="D84" s="64" t="s">
        <v>130</v>
      </c>
      <c r="E84" s="64" t="s">
        <v>131</v>
      </c>
      <c r="F84" s="65" t="s">
        <v>132</v>
      </c>
      <c r="G84" s="142" t="s">
        <v>35</v>
      </c>
    </row>
    <row r="85" spans="1:7" ht="22.8">
      <c r="A85" s="241" t="s">
        <v>239</v>
      </c>
      <c r="B85" s="85" t="s">
        <v>240</v>
      </c>
      <c r="C85" s="66">
        <v>1</v>
      </c>
      <c r="D85" s="66">
        <v>1</v>
      </c>
      <c r="E85" s="67" t="s">
        <v>135</v>
      </c>
      <c r="F85" s="68">
        <v>0</v>
      </c>
      <c r="G85" s="69">
        <f>C85*D85*F85</f>
        <v>0</v>
      </c>
    </row>
    <row r="86" spans="1:7" ht="22.8">
      <c r="A86" s="188" t="s">
        <v>241</v>
      </c>
      <c r="B86" s="189" t="s">
        <v>242</v>
      </c>
      <c r="C86" s="86"/>
      <c r="D86" s="71">
        <v>0</v>
      </c>
      <c r="E86" s="72" t="s">
        <v>161</v>
      </c>
      <c r="F86" s="73">
        <f>G85</f>
        <v>0</v>
      </c>
      <c r="G86" s="69">
        <f>D86*F86</f>
        <v>0</v>
      </c>
    </row>
    <row r="87" spans="1:7" ht="22.8">
      <c r="A87" s="188" t="s">
        <v>243</v>
      </c>
      <c r="B87" s="85" t="s">
        <v>244</v>
      </c>
      <c r="C87" s="66">
        <v>1</v>
      </c>
      <c r="D87" s="66">
        <v>1</v>
      </c>
      <c r="E87" s="67" t="s">
        <v>135</v>
      </c>
      <c r="F87" s="68">
        <v>0</v>
      </c>
      <c r="G87" s="69">
        <f>C87*D87*F87</f>
        <v>0</v>
      </c>
    </row>
    <row r="88" spans="1:7" ht="22.8">
      <c r="A88" s="298" t="s">
        <v>245</v>
      </c>
      <c r="B88" s="270" t="s">
        <v>242</v>
      </c>
      <c r="C88" s="86"/>
      <c r="D88" s="71">
        <v>0</v>
      </c>
      <c r="E88" s="72" t="s">
        <v>161</v>
      </c>
      <c r="F88" s="73">
        <f>G87</f>
        <v>0</v>
      </c>
      <c r="G88" s="69">
        <f>D88*F88</f>
        <v>0</v>
      </c>
    </row>
    <row r="89" spans="1:7" ht="22.8">
      <c r="A89" s="298" t="s">
        <v>246</v>
      </c>
      <c r="B89" s="285" t="s">
        <v>247</v>
      </c>
      <c r="C89" s="66">
        <v>1</v>
      </c>
      <c r="D89" s="66">
        <v>1</v>
      </c>
      <c r="E89" s="67" t="s">
        <v>135</v>
      </c>
      <c r="F89" s="68">
        <v>0</v>
      </c>
      <c r="G89" s="69">
        <f>C89*D89*F89</f>
        <v>0</v>
      </c>
    </row>
    <row r="90" spans="1:7" ht="22.8">
      <c r="A90" s="298" t="s">
        <v>248</v>
      </c>
      <c r="B90" s="285" t="s">
        <v>249</v>
      </c>
      <c r="C90" s="66">
        <v>1</v>
      </c>
      <c r="D90" s="66">
        <v>1</v>
      </c>
      <c r="E90" s="67" t="s">
        <v>135</v>
      </c>
      <c r="F90" s="68">
        <v>0</v>
      </c>
      <c r="G90" s="69">
        <f>C90*D90*F90</f>
        <v>0</v>
      </c>
    </row>
    <row r="91" spans="1:7" ht="22.8">
      <c r="A91" s="188" t="s">
        <v>250</v>
      </c>
      <c r="B91" s="236" t="s">
        <v>158</v>
      </c>
      <c r="C91" s="66">
        <v>1</v>
      </c>
      <c r="D91" s="66">
        <v>1</v>
      </c>
      <c r="E91" s="67" t="s">
        <v>135</v>
      </c>
      <c r="F91" s="68">
        <v>0</v>
      </c>
      <c r="G91" s="69">
        <f>C91*D91*F91</f>
        <v>0</v>
      </c>
    </row>
    <row r="92" spans="1:7" ht="22.8">
      <c r="A92" s="188" t="s">
        <v>251</v>
      </c>
      <c r="B92" s="236" t="s">
        <v>252</v>
      </c>
      <c r="C92" s="66">
        <v>1</v>
      </c>
      <c r="D92" s="66">
        <v>1</v>
      </c>
      <c r="E92" s="67" t="s">
        <v>135</v>
      </c>
      <c r="F92" s="68">
        <v>0</v>
      </c>
      <c r="G92" s="69">
        <f>C92*D92*F92</f>
        <v>0</v>
      </c>
    </row>
    <row r="93" spans="1:7" ht="22.8">
      <c r="A93" s="188" t="s">
        <v>253</v>
      </c>
      <c r="B93" s="236" t="s">
        <v>254</v>
      </c>
      <c r="C93" s="66">
        <v>1</v>
      </c>
      <c r="D93" s="66">
        <v>1</v>
      </c>
      <c r="E93" s="67" t="s">
        <v>135</v>
      </c>
      <c r="F93" s="68">
        <v>0</v>
      </c>
      <c r="G93" s="69">
        <f>C93*D93*F93</f>
        <v>0</v>
      </c>
    </row>
    <row r="94" spans="1:7" ht="22.8">
      <c r="A94" s="188" t="s">
        <v>255</v>
      </c>
      <c r="B94" s="104" t="s">
        <v>191</v>
      </c>
      <c r="C94" s="86"/>
      <c r="D94" s="71">
        <v>0</v>
      </c>
      <c r="E94" s="72" t="s">
        <v>161</v>
      </c>
      <c r="F94" s="73">
        <f>G85+G86+G87+G88</f>
        <v>0</v>
      </c>
      <c r="G94" s="69">
        <f>D94*F94</f>
        <v>0</v>
      </c>
    </row>
    <row r="95" spans="1:7" ht="22.8">
      <c r="A95" s="241" t="s">
        <v>256</v>
      </c>
      <c r="B95" s="85" t="s">
        <v>234</v>
      </c>
      <c r="C95" s="66">
        <v>1</v>
      </c>
      <c r="D95" s="66">
        <v>1</v>
      </c>
      <c r="E95" s="67" t="s">
        <v>135</v>
      </c>
      <c r="F95" s="68">
        <v>0</v>
      </c>
      <c r="G95" s="69">
        <f>C95*D95*F95</f>
        <v>0</v>
      </c>
    </row>
    <row r="96" spans="1:7" ht="22.8">
      <c r="A96" s="241" t="s">
        <v>257</v>
      </c>
      <c r="B96" s="104" t="s">
        <v>126</v>
      </c>
      <c r="C96" s="66">
        <v>1</v>
      </c>
      <c r="D96" s="66">
        <v>1</v>
      </c>
      <c r="E96" s="67" t="s">
        <v>135</v>
      </c>
      <c r="F96" s="68">
        <v>0</v>
      </c>
      <c r="G96" s="69">
        <f>C96*D96*F96</f>
        <v>0</v>
      </c>
    </row>
    <row r="97" spans="1:7" s="59" customFormat="1" ht="19.2" customHeight="1">
      <c r="A97" s="195">
        <v>6</v>
      </c>
      <c r="B97" s="157" t="s">
        <v>258</v>
      </c>
      <c r="C97" s="162"/>
      <c r="D97" s="82"/>
      <c r="E97" s="82"/>
      <c r="F97" s="82"/>
      <c r="G97" s="181">
        <f>SUM(G85:G96)</f>
        <v>0</v>
      </c>
    </row>
    <row r="98" spans="1:7" ht="7.5" customHeight="1">
      <c r="A98" s="75"/>
      <c r="D98" s="51"/>
      <c r="G98" s="77"/>
    </row>
    <row r="99" spans="1:7" ht="12">
      <c r="A99" s="196">
        <v>10</v>
      </c>
      <c r="B99" s="156" t="s">
        <v>259</v>
      </c>
      <c r="C99" s="156"/>
      <c r="D99" s="199"/>
      <c r="E99" s="199"/>
      <c r="F99" s="199"/>
      <c r="G99" s="200"/>
    </row>
    <row r="100" spans="1:7" ht="12">
      <c r="A100" s="160" t="s">
        <v>32</v>
      </c>
      <c r="B100" s="197" t="s">
        <v>122</v>
      </c>
      <c r="C100" s="63" t="s">
        <v>129</v>
      </c>
      <c r="D100" s="64" t="s">
        <v>130</v>
      </c>
      <c r="E100" s="64" t="s">
        <v>131</v>
      </c>
      <c r="F100" s="65" t="s">
        <v>132</v>
      </c>
      <c r="G100" s="142" t="s">
        <v>35</v>
      </c>
    </row>
    <row r="101" spans="1:7" ht="22.8">
      <c r="A101" s="91" t="s">
        <v>260</v>
      </c>
      <c r="B101" s="104" t="s">
        <v>261</v>
      </c>
      <c r="C101" s="66">
        <v>1</v>
      </c>
      <c r="D101" s="66">
        <v>1</v>
      </c>
      <c r="E101" s="67" t="s">
        <v>135</v>
      </c>
      <c r="F101" s="68">
        <v>0</v>
      </c>
      <c r="G101" s="69">
        <f>C101*D101*F101</f>
        <v>0</v>
      </c>
    </row>
    <row r="102" spans="1:7" ht="22.8">
      <c r="A102" s="100" t="s">
        <v>262</v>
      </c>
      <c r="B102" s="189" t="s">
        <v>242</v>
      </c>
      <c r="C102" s="86"/>
      <c r="D102" s="71">
        <v>0</v>
      </c>
      <c r="E102" s="72" t="s">
        <v>161</v>
      </c>
      <c r="F102" s="73">
        <f>G101</f>
        <v>0</v>
      </c>
      <c r="G102" s="69">
        <f>D102*F102</f>
        <v>0</v>
      </c>
    </row>
    <row r="103" spans="1:7" ht="22.8">
      <c r="A103" s="103" t="s">
        <v>263</v>
      </c>
      <c r="B103" s="104" t="s">
        <v>264</v>
      </c>
      <c r="C103" s="66">
        <v>1</v>
      </c>
      <c r="D103" s="66">
        <v>1</v>
      </c>
      <c r="E103" s="67" t="s">
        <v>135</v>
      </c>
      <c r="F103" s="68">
        <v>0</v>
      </c>
      <c r="G103" s="69">
        <f>C103*D103*F103</f>
        <v>0</v>
      </c>
    </row>
    <row r="104" spans="1:7" ht="22.8">
      <c r="A104" s="100" t="s">
        <v>265</v>
      </c>
      <c r="B104" s="189" t="s">
        <v>242</v>
      </c>
      <c r="C104" s="86"/>
      <c r="D104" s="71">
        <v>0</v>
      </c>
      <c r="E104" s="72" t="s">
        <v>161</v>
      </c>
      <c r="F104" s="73">
        <f>G103</f>
        <v>0</v>
      </c>
      <c r="G104" s="69">
        <f>D104*F104</f>
        <v>0</v>
      </c>
    </row>
    <row r="105" spans="1:7" ht="22.8">
      <c r="A105" s="231" t="s">
        <v>266</v>
      </c>
      <c r="B105" s="243" t="s">
        <v>267</v>
      </c>
      <c r="C105" s="66">
        <v>1</v>
      </c>
      <c r="D105" s="66">
        <v>1</v>
      </c>
      <c r="E105" s="67" t="s">
        <v>135</v>
      </c>
      <c r="F105" s="68">
        <v>0</v>
      </c>
      <c r="G105" s="69">
        <f>C105*D105*F105</f>
        <v>0</v>
      </c>
    </row>
    <row r="106" spans="1:7" ht="22.8">
      <c r="A106" s="287" t="s">
        <v>268</v>
      </c>
      <c r="B106" s="270" t="s">
        <v>242</v>
      </c>
      <c r="C106" s="86"/>
      <c r="D106" s="71">
        <v>0</v>
      </c>
      <c r="E106" s="72" t="s">
        <v>161</v>
      </c>
      <c r="F106" s="73">
        <f>G105</f>
        <v>0</v>
      </c>
      <c r="G106" s="69">
        <f>D106*F106</f>
        <v>0</v>
      </c>
    </row>
    <row r="107" spans="1:7" ht="22.8">
      <c r="A107" s="231" t="s">
        <v>269</v>
      </c>
      <c r="B107" s="243" t="s">
        <v>270</v>
      </c>
      <c r="C107" s="66">
        <v>1</v>
      </c>
      <c r="D107" s="66">
        <v>1</v>
      </c>
      <c r="E107" s="67" t="s">
        <v>135</v>
      </c>
      <c r="F107" s="68">
        <v>0</v>
      </c>
      <c r="G107" s="69">
        <f>C107*D107*F107</f>
        <v>0</v>
      </c>
    </row>
    <row r="108" spans="1:7" ht="22.8">
      <c r="A108" s="287" t="s">
        <v>271</v>
      </c>
      <c r="B108" s="270" t="s">
        <v>242</v>
      </c>
      <c r="C108" s="86"/>
      <c r="D108" s="71">
        <v>0</v>
      </c>
      <c r="E108" s="72" t="s">
        <v>161</v>
      </c>
      <c r="F108" s="73">
        <f>G107</f>
        <v>0</v>
      </c>
      <c r="G108" s="69">
        <f>D108*F108</f>
        <v>0</v>
      </c>
    </row>
    <row r="109" spans="1:7" ht="22.8">
      <c r="A109" s="278" t="s">
        <v>272</v>
      </c>
      <c r="B109" s="243" t="s">
        <v>273</v>
      </c>
      <c r="C109" s="66">
        <v>1</v>
      </c>
      <c r="D109" s="66">
        <v>1</v>
      </c>
      <c r="E109" s="67" t="s">
        <v>135</v>
      </c>
      <c r="F109" s="68">
        <v>0</v>
      </c>
      <c r="G109" s="69">
        <f>C109*D109*F109</f>
        <v>0</v>
      </c>
    </row>
    <row r="110" spans="1:7" ht="22.8">
      <c r="A110" s="278" t="s">
        <v>274</v>
      </c>
      <c r="B110" s="244" t="s">
        <v>244</v>
      </c>
      <c r="C110" s="66">
        <v>1</v>
      </c>
      <c r="D110" s="66">
        <v>1</v>
      </c>
      <c r="E110" s="67" t="s">
        <v>135</v>
      </c>
      <c r="F110" s="68">
        <v>0</v>
      </c>
      <c r="G110" s="69">
        <f>C110*D110*F110</f>
        <v>0</v>
      </c>
    </row>
    <row r="111" spans="1:7" ht="22.8">
      <c r="A111" s="296" t="s">
        <v>275</v>
      </c>
      <c r="B111" s="270" t="s">
        <v>242</v>
      </c>
      <c r="C111" s="86"/>
      <c r="D111" s="71">
        <v>0</v>
      </c>
      <c r="E111" s="72" t="s">
        <v>161</v>
      </c>
      <c r="F111" s="73">
        <f>G110</f>
        <v>0</v>
      </c>
      <c r="G111" s="69">
        <f>D111*F111</f>
        <v>0</v>
      </c>
    </row>
    <row r="112" spans="1:7" ht="22.8">
      <c r="A112" s="278" t="s">
        <v>276</v>
      </c>
      <c r="B112" s="243" t="s">
        <v>277</v>
      </c>
      <c r="C112" s="66">
        <v>1</v>
      </c>
      <c r="D112" s="66">
        <v>1</v>
      </c>
      <c r="E112" s="67" t="s">
        <v>135</v>
      </c>
      <c r="F112" s="68">
        <v>0</v>
      </c>
      <c r="G112" s="69">
        <f>C112*D112*F112</f>
        <v>0</v>
      </c>
    </row>
    <row r="113" spans="1:7" ht="22.8">
      <c r="A113" s="297">
        <v>10.52</v>
      </c>
      <c r="B113" s="243" t="s">
        <v>278</v>
      </c>
      <c r="C113" s="66">
        <v>1</v>
      </c>
      <c r="D113" s="66">
        <v>1</v>
      </c>
      <c r="E113" s="67" t="s">
        <v>135</v>
      </c>
      <c r="F113" s="68">
        <v>0</v>
      </c>
      <c r="G113" s="69">
        <f>C113*D113*F113</f>
        <v>0</v>
      </c>
    </row>
    <row r="114" spans="1:7" ht="22.8">
      <c r="A114" s="296" t="s">
        <v>279</v>
      </c>
      <c r="B114" s="270" t="s">
        <v>242</v>
      </c>
      <c r="C114" s="86"/>
      <c r="D114" s="71">
        <v>0</v>
      </c>
      <c r="E114" s="72" t="s">
        <v>161</v>
      </c>
      <c r="F114" s="73">
        <f>G113</f>
        <v>0</v>
      </c>
      <c r="G114" s="69">
        <f>D114*F114</f>
        <v>0</v>
      </c>
    </row>
    <row r="115" spans="1:7" ht="22.8">
      <c r="A115" s="278" t="s">
        <v>280</v>
      </c>
      <c r="B115" s="243" t="s">
        <v>281</v>
      </c>
      <c r="C115" s="66">
        <v>1</v>
      </c>
      <c r="D115" s="66">
        <v>1</v>
      </c>
      <c r="E115" s="67" t="s">
        <v>135</v>
      </c>
      <c r="F115" s="68">
        <v>0</v>
      </c>
      <c r="G115" s="69">
        <f>C115*D115*F115</f>
        <v>0</v>
      </c>
    </row>
    <row r="116" spans="1:7" ht="22.8">
      <c r="A116" s="278" t="s">
        <v>282</v>
      </c>
      <c r="B116" s="285" t="s">
        <v>283</v>
      </c>
      <c r="C116" s="66">
        <v>1</v>
      </c>
      <c r="D116" s="66">
        <v>1</v>
      </c>
      <c r="E116" s="67" t="s">
        <v>135</v>
      </c>
      <c r="F116" s="68">
        <v>0</v>
      </c>
      <c r="G116" s="69">
        <f>C116*D116*F116</f>
        <v>0</v>
      </c>
    </row>
    <row r="117" spans="1:7" ht="22.8">
      <c r="A117" s="278" t="s">
        <v>284</v>
      </c>
      <c r="B117" s="243" t="s">
        <v>285</v>
      </c>
      <c r="C117" s="66">
        <v>1</v>
      </c>
      <c r="D117" s="66">
        <v>1</v>
      </c>
      <c r="E117" s="67" t="s">
        <v>135</v>
      </c>
      <c r="F117" s="68">
        <v>0</v>
      </c>
      <c r="G117" s="69">
        <f>C117*D117*F117</f>
        <v>0</v>
      </c>
    </row>
    <row r="118" spans="1:7" ht="22.8">
      <c r="A118" s="278" t="s">
        <v>286</v>
      </c>
      <c r="B118" s="270" t="s">
        <v>242</v>
      </c>
      <c r="C118" s="86"/>
      <c r="D118" s="71">
        <v>0</v>
      </c>
      <c r="E118" s="72" t="s">
        <v>161</v>
      </c>
      <c r="F118" s="73">
        <f>G117</f>
        <v>0</v>
      </c>
      <c r="G118" s="69">
        <f>D118*F118</f>
        <v>0</v>
      </c>
    </row>
    <row r="119" spans="1:7" ht="22.8">
      <c r="A119" s="237" t="s">
        <v>287</v>
      </c>
      <c r="B119" s="243" t="s">
        <v>288</v>
      </c>
      <c r="C119" s="66">
        <v>1</v>
      </c>
      <c r="D119" s="66">
        <v>1</v>
      </c>
      <c r="E119" s="67" t="s">
        <v>135</v>
      </c>
      <c r="F119" s="68">
        <v>0</v>
      </c>
      <c r="G119" s="69">
        <f>C119*D119*F119</f>
        <v>0</v>
      </c>
    </row>
    <row r="120" spans="1:7" ht="22.8">
      <c r="A120" s="278" t="s">
        <v>289</v>
      </c>
      <c r="B120" s="243" t="s">
        <v>290</v>
      </c>
      <c r="C120" s="66">
        <v>1</v>
      </c>
      <c r="D120" s="66">
        <v>1</v>
      </c>
      <c r="E120" s="67" t="s">
        <v>135</v>
      </c>
      <c r="F120" s="68">
        <v>0</v>
      </c>
      <c r="G120" s="69">
        <f>C120*D120*F120</f>
        <v>0</v>
      </c>
    </row>
    <row r="121" spans="1:7" ht="22.8">
      <c r="A121" s="296" t="s">
        <v>291</v>
      </c>
      <c r="B121" s="243" t="s">
        <v>292</v>
      </c>
      <c r="C121" s="66">
        <v>1</v>
      </c>
      <c r="D121" s="66">
        <v>1</v>
      </c>
      <c r="E121" s="67" t="s">
        <v>135</v>
      </c>
      <c r="F121" s="68">
        <v>0</v>
      </c>
      <c r="G121" s="69">
        <f>C121*D121*F121</f>
        <v>0</v>
      </c>
    </row>
    <row r="122" spans="1:7" ht="22.8">
      <c r="A122" s="93" t="s">
        <v>293</v>
      </c>
      <c r="B122" s="111" t="s">
        <v>294</v>
      </c>
      <c r="C122" s="66">
        <v>1</v>
      </c>
      <c r="D122" s="66">
        <v>1</v>
      </c>
      <c r="E122" s="67" t="s">
        <v>135</v>
      </c>
      <c r="F122" s="68">
        <v>0</v>
      </c>
      <c r="G122" s="69">
        <f>C122*D122*F122</f>
        <v>0</v>
      </c>
    </row>
    <row r="123" spans="1:7" ht="22.8">
      <c r="A123" s="93" t="s">
        <v>295</v>
      </c>
      <c r="B123" s="111" t="s">
        <v>296</v>
      </c>
      <c r="C123" s="66">
        <v>1</v>
      </c>
      <c r="D123" s="66">
        <v>1</v>
      </c>
      <c r="E123" s="67" t="s">
        <v>135</v>
      </c>
      <c r="F123" s="68">
        <v>0</v>
      </c>
      <c r="G123" s="69">
        <f>C123*D123*F123</f>
        <v>0</v>
      </c>
    </row>
    <row r="124" spans="1:7" ht="22.8">
      <c r="A124" s="93" t="s">
        <v>297</v>
      </c>
      <c r="B124" s="104" t="s">
        <v>191</v>
      </c>
      <c r="C124" s="87"/>
      <c r="D124" s="71">
        <v>0</v>
      </c>
      <c r="E124" s="72" t="s">
        <v>161</v>
      </c>
      <c r="F124" s="73">
        <f>SUM(G101:G119)</f>
        <v>0</v>
      </c>
      <c r="G124" s="69">
        <f>D124*F124</f>
        <v>0</v>
      </c>
    </row>
    <row r="125" spans="1:7" ht="22.8">
      <c r="A125" s="93" t="s">
        <v>298</v>
      </c>
      <c r="B125" s="85" t="s">
        <v>234</v>
      </c>
      <c r="C125" s="66">
        <v>1</v>
      </c>
      <c r="D125" s="66">
        <v>1</v>
      </c>
      <c r="E125" s="67" t="s">
        <v>135</v>
      </c>
      <c r="F125" s="68">
        <v>0</v>
      </c>
      <c r="G125" s="69">
        <f>C125*D125*F125</f>
        <v>0</v>
      </c>
    </row>
    <row r="126" spans="1:7" ht="22.8">
      <c r="A126" s="93" t="s">
        <v>299</v>
      </c>
      <c r="B126" s="104" t="s">
        <v>126</v>
      </c>
      <c r="C126" s="66">
        <v>1</v>
      </c>
      <c r="D126" s="66">
        <v>1</v>
      </c>
      <c r="E126" s="67" t="s">
        <v>135</v>
      </c>
      <c r="F126" s="68">
        <v>0</v>
      </c>
      <c r="G126" s="69">
        <f>C126*D126*F126</f>
        <v>0</v>
      </c>
    </row>
    <row r="127" spans="1:7" s="59" customFormat="1" ht="19.2" customHeight="1">
      <c r="A127" s="194">
        <v>10</v>
      </c>
      <c r="B127" s="157" t="s">
        <v>300</v>
      </c>
      <c r="C127" s="162"/>
      <c r="D127" s="82"/>
      <c r="E127" s="82"/>
      <c r="F127" s="82"/>
      <c r="G127" s="181">
        <f>SUM(G101:G126)</f>
        <v>0</v>
      </c>
    </row>
    <row r="128" spans="1:7">
      <c r="A128" s="75"/>
      <c r="D128" s="51"/>
      <c r="G128" s="77"/>
    </row>
    <row r="129" spans="1:16" ht="12">
      <c r="A129" s="196">
        <v>11</v>
      </c>
      <c r="B129" s="156" t="s">
        <v>301</v>
      </c>
      <c r="C129" s="156"/>
      <c r="D129" s="199"/>
      <c r="E129" s="199"/>
      <c r="F129" s="199"/>
      <c r="G129" s="200"/>
    </row>
    <row r="130" spans="1:16" ht="12">
      <c r="A130" s="160" t="s">
        <v>32</v>
      </c>
      <c r="B130" s="197" t="s">
        <v>122</v>
      </c>
      <c r="C130" s="63" t="s">
        <v>129</v>
      </c>
      <c r="D130" s="64" t="s">
        <v>130</v>
      </c>
      <c r="E130" s="64" t="s">
        <v>131</v>
      </c>
      <c r="F130" s="65" t="s">
        <v>132</v>
      </c>
      <c r="G130" s="142" t="s">
        <v>35</v>
      </c>
    </row>
    <row r="131" spans="1:16" s="92" customFormat="1" ht="34.200000000000003">
      <c r="A131" s="288" t="s">
        <v>302</v>
      </c>
      <c r="B131" s="243" t="s">
        <v>303</v>
      </c>
      <c r="C131" s="66">
        <v>1</v>
      </c>
      <c r="D131" s="66">
        <v>1</v>
      </c>
      <c r="E131" s="67" t="s">
        <v>135</v>
      </c>
      <c r="F131" s="68">
        <v>0</v>
      </c>
      <c r="G131" s="69">
        <f t="shared" ref="G131:G140" si="8">C131*D131*F131</f>
        <v>0</v>
      </c>
      <c r="H131" s="42"/>
      <c r="I131" s="42"/>
      <c r="J131" s="42"/>
      <c r="K131" s="42"/>
      <c r="L131" s="42"/>
      <c r="M131" s="42"/>
      <c r="N131" s="42"/>
      <c r="O131" s="42"/>
      <c r="P131" s="42"/>
    </row>
    <row r="132" spans="1:16" ht="34.200000000000003">
      <c r="A132" s="296" t="s">
        <v>304</v>
      </c>
      <c r="B132" s="243" t="s">
        <v>305</v>
      </c>
      <c r="C132" s="66">
        <v>1</v>
      </c>
      <c r="D132" s="66">
        <v>1</v>
      </c>
      <c r="E132" s="67" t="s">
        <v>135</v>
      </c>
      <c r="F132" s="68">
        <v>0</v>
      </c>
      <c r="G132" s="69">
        <f t="shared" si="8"/>
        <v>0</v>
      </c>
    </row>
    <row r="133" spans="1:16" ht="22.8">
      <c r="A133" s="231" t="s">
        <v>306</v>
      </c>
      <c r="B133" s="251" t="s">
        <v>307</v>
      </c>
      <c r="C133" s="66">
        <v>1</v>
      </c>
      <c r="D133" s="66">
        <v>1</v>
      </c>
      <c r="E133" s="67" t="s">
        <v>135</v>
      </c>
      <c r="F133" s="68">
        <v>0</v>
      </c>
      <c r="G133" s="69">
        <f t="shared" si="8"/>
        <v>0</v>
      </c>
    </row>
    <row r="134" spans="1:16" ht="22.8">
      <c r="A134" s="287" t="s">
        <v>308</v>
      </c>
      <c r="B134" s="243" t="s">
        <v>309</v>
      </c>
      <c r="C134" s="66">
        <v>1</v>
      </c>
      <c r="D134" s="66">
        <v>1</v>
      </c>
      <c r="E134" s="67" t="s">
        <v>135</v>
      </c>
      <c r="F134" s="68">
        <v>0</v>
      </c>
      <c r="G134" s="69">
        <f t="shared" si="8"/>
        <v>0</v>
      </c>
    </row>
    <row r="135" spans="1:16" ht="22.8">
      <c r="A135" s="288" t="s">
        <v>310</v>
      </c>
      <c r="B135" s="244" t="s">
        <v>311</v>
      </c>
      <c r="C135" s="66">
        <v>1</v>
      </c>
      <c r="D135" s="66">
        <v>1</v>
      </c>
      <c r="E135" s="67" t="s">
        <v>135</v>
      </c>
      <c r="F135" s="68">
        <v>0</v>
      </c>
      <c r="G135" s="69">
        <f t="shared" si="8"/>
        <v>0</v>
      </c>
    </row>
    <row r="136" spans="1:16" ht="22.8">
      <c r="A136" s="288" t="s">
        <v>312</v>
      </c>
      <c r="B136" s="244" t="s">
        <v>313</v>
      </c>
      <c r="C136" s="66">
        <v>1</v>
      </c>
      <c r="D136" s="66">
        <v>1</v>
      </c>
      <c r="E136" s="67" t="s">
        <v>135</v>
      </c>
      <c r="F136" s="68">
        <v>0</v>
      </c>
      <c r="G136" s="69">
        <f t="shared" si="8"/>
        <v>0</v>
      </c>
    </row>
    <row r="137" spans="1:16" ht="22.8">
      <c r="A137" s="288" t="s">
        <v>314</v>
      </c>
      <c r="B137" s="244" t="s">
        <v>315</v>
      </c>
      <c r="C137" s="66">
        <v>1</v>
      </c>
      <c r="D137" s="66">
        <v>1</v>
      </c>
      <c r="E137" s="67" t="s">
        <v>135</v>
      </c>
      <c r="F137" s="68">
        <v>0</v>
      </c>
      <c r="G137" s="69">
        <f t="shared" si="8"/>
        <v>0</v>
      </c>
    </row>
    <row r="138" spans="1:16" ht="22.8">
      <c r="A138" s="277" t="s">
        <v>316</v>
      </c>
      <c r="B138" s="244" t="s">
        <v>317</v>
      </c>
      <c r="C138" s="66">
        <v>1</v>
      </c>
      <c r="D138" s="66">
        <v>1</v>
      </c>
      <c r="E138" s="67" t="s">
        <v>135</v>
      </c>
      <c r="F138" s="68">
        <v>0</v>
      </c>
      <c r="G138" s="69">
        <f t="shared" si="8"/>
        <v>0</v>
      </c>
    </row>
    <row r="139" spans="1:16" ht="22.8">
      <c r="A139" s="288" t="s">
        <v>318</v>
      </c>
      <c r="B139" s="244" t="s">
        <v>319</v>
      </c>
      <c r="C139" s="66">
        <v>1</v>
      </c>
      <c r="D139" s="66">
        <v>1</v>
      </c>
      <c r="E139" s="67" t="s">
        <v>135</v>
      </c>
      <c r="F139" s="68">
        <v>0</v>
      </c>
      <c r="G139" s="69">
        <f t="shared" si="8"/>
        <v>0</v>
      </c>
    </row>
    <row r="140" spans="1:16" ht="22.8">
      <c r="A140" s="288" t="s">
        <v>320</v>
      </c>
      <c r="B140" s="244" t="s">
        <v>321</v>
      </c>
      <c r="C140" s="66">
        <v>1</v>
      </c>
      <c r="D140" s="66">
        <v>1</v>
      </c>
      <c r="E140" s="67" t="s">
        <v>135</v>
      </c>
      <c r="F140" s="68">
        <v>0</v>
      </c>
      <c r="G140" s="69">
        <f t="shared" si="8"/>
        <v>0</v>
      </c>
    </row>
    <row r="141" spans="1:16" ht="22.8">
      <c r="A141" s="103" t="s">
        <v>322</v>
      </c>
      <c r="B141" s="104" t="s">
        <v>191</v>
      </c>
      <c r="C141" s="86"/>
      <c r="D141" s="71">
        <v>0</v>
      </c>
      <c r="E141" s="72" t="s">
        <v>161</v>
      </c>
      <c r="F141" s="73">
        <f>SUM(G131:G133)</f>
        <v>0</v>
      </c>
      <c r="G141" s="69">
        <f>D141*F141</f>
        <v>0</v>
      </c>
    </row>
    <row r="142" spans="1:16" ht="22.8">
      <c r="A142" s="93" t="s">
        <v>323</v>
      </c>
      <c r="B142" s="85" t="s">
        <v>234</v>
      </c>
      <c r="C142" s="66">
        <v>1</v>
      </c>
      <c r="D142" s="66">
        <v>1</v>
      </c>
      <c r="E142" s="67" t="s">
        <v>135</v>
      </c>
      <c r="F142" s="68">
        <v>0</v>
      </c>
      <c r="G142" s="69">
        <f>C142*D142*F142</f>
        <v>0</v>
      </c>
    </row>
    <row r="143" spans="1:16" ht="22.8">
      <c r="A143" s="91" t="s">
        <v>324</v>
      </c>
      <c r="B143" s="104" t="s">
        <v>126</v>
      </c>
      <c r="C143" s="66">
        <v>1</v>
      </c>
      <c r="D143" s="66">
        <v>1</v>
      </c>
      <c r="E143" s="67" t="s">
        <v>135</v>
      </c>
      <c r="F143" s="68">
        <v>0</v>
      </c>
      <c r="G143" s="69">
        <f>C143*D143*F143</f>
        <v>0</v>
      </c>
    </row>
    <row r="144" spans="1:16" s="59" customFormat="1" ht="19.2" customHeight="1">
      <c r="A144" s="195">
        <v>11</v>
      </c>
      <c r="B144" s="157" t="s">
        <v>325</v>
      </c>
      <c r="C144" s="162"/>
      <c r="D144" s="82"/>
      <c r="E144" s="82"/>
      <c r="F144" s="82"/>
      <c r="G144" s="181">
        <f>SUM(G131:G143)</f>
        <v>0</v>
      </c>
    </row>
    <row r="145" spans="1:7">
      <c r="A145" s="75"/>
      <c r="D145" s="51"/>
      <c r="G145" s="77"/>
    </row>
    <row r="146" spans="1:7" ht="12">
      <c r="A146" s="196">
        <v>12</v>
      </c>
      <c r="B146" s="156" t="s">
        <v>326</v>
      </c>
      <c r="C146" s="156"/>
      <c r="D146" s="199"/>
      <c r="E146" s="199"/>
      <c r="F146" s="199"/>
      <c r="G146" s="200"/>
    </row>
    <row r="147" spans="1:7" ht="12">
      <c r="A147" s="160" t="s">
        <v>32</v>
      </c>
      <c r="B147" s="197" t="s">
        <v>122</v>
      </c>
      <c r="C147" s="63" t="s">
        <v>129</v>
      </c>
      <c r="D147" s="64" t="s">
        <v>130</v>
      </c>
      <c r="E147" s="64" t="s">
        <v>131</v>
      </c>
      <c r="F147" s="65" t="s">
        <v>132</v>
      </c>
      <c r="G147" s="142" t="s">
        <v>35</v>
      </c>
    </row>
    <row r="148" spans="1:7" ht="22.8">
      <c r="A148" s="277" t="s">
        <v>327</v>
      </c>
      <c r="B148" s="244" t="s">
        <v>328</v>
      </c>
      <c r="C148" s="66">
        <v>1</v>
      </c>
      <c r="D148" s="66">
        <v>1</v>
      </c>
      <c r="E148" s="67" t="s">
        <v>135</v>
      </c>
      <c r="F148" s="68">
        <v>0</v>
      </c>
      <c r="G148" s="69">
        <f t="shared" ref="G148:G176" si="9">C148*D148*F148</f>
        <v>0</v>
      </c>
    </row>
    <row r="149" spans="1:7" ht="22.8">
      <c r="A149" s="231" t="s">
        <v>329</v>
      </c>
      <c r="B149" s="251" t="s">
        <v>330</v>
      </c>
      <c r="C149" s="66">
        <v>1</v>
      </c>
      <c r="D149" s="66">
        <v>1</v>
      </c>
      <c r="E149" s="67" t="s">
        <v>135</v>
      </c>
      <c r="F149" s="68">
        <v>0</v>
      </c>
      <c r="G149" s="69">
        <f t="shared" si="9"/>
        <v>0</v>
      </c>
    </row>
    <row r="150" spans="1:7" ht="22.8">
      <c r="A150" s="277" t="s">
        <v>331</v>
      </c>
      <c r="B150" s="244" t="s">
        <v>332</v>
      </c>
      <c r="C150" s="66">
        <v>1</v>
      </c>
      <c r="D150" s="66">
        <v>1</v>
      </c>
      <c r="E150" s="67" t="s">
        <v>135</v>
      </c>
      <c r="F150" s="68">
        <v>0</v>
      </c>
      <c r="G150" s="69">
        <f t="shared" si="9"/>
        <v>0</v>
      </c>
    </row>
    <row r="151" spans="1:7" ht="22.8">
      <c r="A151" s="277" t="s">
        <v>333</v>
      </c>
      <c r="B151" s="244" t="s">
        <v>334</v>
      </c>
      <c r="C151" s="66">
        <v>1</v>
      </c>
      <c r="D151" s="66">
        <v>1</v>
      </c>
      <c r="E151" s="67" t="s">
        <v>135</v>
      </c>
      <c r="F151" s="68">
        <v>0</v>
      </c>
      <c r="G151" s="69">
        <f t="shared" si="9"/>
        <v>0</v>
      </c>
    </row>
    <row r="152" spans="1:7" ht="22.8">
      <c r="A152" s="277" t="s">
        <v>335</v>
      </c>
      <c r="B152" s="294" t="s">
        <v>336</v>
      </c>
      <c r="C152" s="66">
        <v>1</v>
      </c>
      <c r="D152" s="66">
        <v>1</v>
      </c>
      <c r="E152" s="67" t="s">
        <v>135</v>
      </c>
      <c r="F152" s="68">
        <v>0</v>
      </c>
      <c r="G152" s="69">
        <f t="shared" si="9"/>
        <v>0</v>
      </c>
    </row>
    <row r="153" spans="1:7" ht="22.8">
      <c r="A153" s="277" t="s">
        <v>337</v>
      </c>
      <c r="B153" s="294" t="s">
        <v>338</v>
      </c>
      <c r="C153" s="66">
        <v>1</v>
      </c>
      <c r="D153" s="66">
        <v>1</v>
      </c>
      <c r="E153" s="67" t="s">
        <v>135</v>
      </c>
      <c r="F153" s="68">
        <v>0</v>
      </c>
      <c r="G153" s="69">
        <f t="shared" si="9"/>
        <v>0</v>
      </c>
    </row>
    <row r="154" spans="1:7" ht="22.8">
      <c r="A154" s="277" t="s">
        <v>339</v>
      </c>
      <c r="B154" s="295" t="s">
        <v>340</v>
      </c>
      <c r="C154" s="66">
        <v>1</v>
      </c>
      <c r="D154" s="66">
        <v>1</v>
      </c>
      <c r="E154" s="67" t="s">
        <v>135</v>
      </c>
      <c r="F154" s="68">
        <v>0</v>
      </c>
      <c r="G154" s="69">
        <f t="shared" si="9"/>
        <v>0</v>
      </c>
    </row>
    <row r="155" spans="1:7" ht="22.8">
      <c r="A155" s="277" t="s">
        <v>341</v>
      </c>
      <c r="B155" s="285" t="s">
        <v>342</v>
      </c>
      <c r="C155" s="66">
        <v>1</v>
      </c>
      <c r="D155" s="66">
        <v>1</v>
      </c>
      <c r="E155" s="67" t="s">
        <v>135</v>
      </c>
      <c r="F155" s="68">
        <v>0</v>
      </c>
      <c r="G155" s="69">
        <f t="shared" si="9"/>
        <v>0</v>
      </c>
    </row>
    <row r="156" spans="1:7" ht="22.8">
      <c r="A156" s="277" t="s">
        <v>343</v>
      </c>
      <c r="B156" s="243" t="s">
        <v>344</v>
      </c>
      <c r="C156" s="66">
        <v>1</v>
      </c>
      <c r="D156" s="66">
        <v>1</v>
      </c>
      <c r="E156" s="67" t="s">
        <v>135</v>
      </c>
      <c r="F156" s="68">
        <v>0</v>
      </c>
      <c r="G156" s="69">
        <f t="shared" si="9"/>
        <v>0</v>
      </c>
    </row>
    <row r="157" spans="1:7" ht="22.8">
      <c r="A157" s="277" t="s">
        <v>345</v>
      </c>
      <c r="B157" s="244" t="s">
        <v>346</v>
      </c>
      <c r="C157" s="66">
        <v>1</v>
      </c>
      <c r="D157" s="66">
        <v>1</v>
      </c>
      <c r="E157" s="67" t="s">
        <v>135</v>
      </c>
      <c r="F157" s="68">
        <v>0</v>
      </c>
      <c r="G157" s="69">
        <f t="shared" si="9"/>
        <v>0</v>
      </c>
    </row>
    <row r="158" spans="1:7" ht="22.8">
      <c r="A158" s="242" t="s">
        <v>347</v>
      </c>
      <c r="B158" s="104" t="s">
        <v>348</v>
      </c>
      <c r="C158" s="66">
        <v>1</v>
      </c>
      <c r="D158" s="66">
        <v>1</v>
      </c>
      <c r="E158" s="67" t="s">
        <v>135</v>
      </c>
      <c r="F158" s="68">
        <v>0</v>
      </c>
      <c r="G158" s="69">
        <f t="shared" si="9"/>
        <v>0</v>
      </c>
    </row>
    <row r="159" spans="1:7" ht="22.8">
      <c r="A159" s="278" t="s">
        <v>349</v>
      </c>
      <c r="B159" s="244" t="s">
        <v>350</v>
      </c>
      <c r="C159" s="66">
        <v>1</v>
      </c>
      <c r="D159" s="66">
        <v>1</v>
      </c>
      <c r="E159" s="67" t="s">
        <v>135</v>
      </c>
      <c r="F159" s="68">
        <v>0</v>
      </c>
      <c r="G159" s="69">
        <f t="shared" si="9"/>
        <v>0</v>
      </c>
    </row>
    <row r="160" spans="1:7" ht="22.8">
      <c r="A160" s="277" t="s">
        <v>351</v>
      </c>
      <c r="B160" s="244" t="s">
        <v>352</v>
      </c>
      <c r="C160" s="66">
        <v>1</v>
      </c>
      <c r="D160" s="66">
        <v>1</v>
      </c>
      <c r="E160" s="67" t="s">
        <v>135</v>
      </c>
      <c r="F160" s="68">
        <v>0</v>
      </c>
      <c r="G160" s="69">
        <f t="shared" si="9"/>
        <v>0</v>
      </c>
    </row>
    <row r="161" spans="1:7" ht="22.8">
      <c r="A161" s="277" t="s">
        <v>353</v>
      </c>
      <c r="B161" s="244" t="s">
        <v>354</v>
      </c>
      <c r="C161" s="66">
        <v>1</v>
      </c>
      <c r="D161" s="66">
        <v>1</v>
      </c>
      <c r="E161" s="67" t="s">
        <v>135</v>
      </c>
      <c r="F161" s="68">
        <v>0</v>
      </c>
      <c r="G161" s="69">
        <f t="shared" si="9"/>
        <v>0</v>
      </c>
    </row>
    <row r="162" spans="1:7" ht="22.8">
      <c r="A162" s="277" t="s">
        <v>355</v>
      </c>
      <c r="B162" s="244" t="s">
        <v>356</v>
      </c>
      <c r="C162" s="66">
        <v>1</v>
      </c>
      <c r="D162" s="66">
        <v>1</v>
      </c>
      <c r="E162" s="67" t="s">
        <v>135</v>
      </c>
      <c r="F162" s="68">
        <v>0</v>
      </c>
      <c r="G162" s="69">
        <f t="shared" si="9"/>
        <v>0</v>
      </c>
    </row>
    <row r="163" spans="1:7" ht="22.8">
      <c r="A163" s="277" t="s">
        <v>357</v>
      </c>
      <c r="B163" s="243" t="s">
        <v>358</v>
      </c>
      <c r="C163" s="66">
        <v>1</v>
      </c>
      <c r="D163" s="66">
        <v>1</v>
      </c>
      <c r="E163" s="67" t="s">
        <v>135</v>
      </c>
      <c r="F163" s="68">
        <v>0</v>
      </c>
      <c r="G163" s="69">
        <f t="shared" si="9"/>
        <v>0</v>
      </c>
    </row>
    <row r="164" spans="1:7" ht="22.8">
      <c r="A164" s="277" t="s">
        <v>359</v>
      </c>
      <c r="B164" s="243" t="s">
        <v>360</v>
      </c>
      <c r="C164" s="66">
        <v>1</v>
      </c>
      <c r="D164" s="66">
        <v>1</v>
      </c>
      <c r="E164" s="67" t="s">
        <v>135</v>
      </c>
      <c r="F164" s="68">
        <v>0</v>
      </c>
      <c r="G164" s="69">
        <f t="shared" si="9"/>
        <v>0</v>
      </c>
    </row>
    <row r="165" spans="1:7" ht="22.8">
      <c r="A165" s="277" t="s">
        <v>361</v>
      </c>
      <c r="B165" s="243" t="s">
        <v>362</v>
      </c>
      <c r="C165" s="66">
        <v>1</v>
      </c>
      <c r="D165" s="66">
        <v>1</v>
      </c>
      <c r="E165" s="67" t="s">
        <v>135</v>
      </c>
      <c r="F165" s="68">
        <v>0</v>
      </c>
      <c r="G165" s="69">
        <f t="shared" si="9"/>
        <v>0</v>
      </c>
    </row>
    <row r="166" spans="1:7" ht="22.8">
      <c r="A166" s="288" t="s">
        <v>363</v>
      </c>
      <c r="B166" s="243" t="s">
        <v>364</v>
      </c>
      <c r="C166" s="66">
        <v>1</v>
      </c>
      <c r="D166" s="66">
        <v>1</v>
      </c>
      <c r="E166" s="67" t="s">
        <v>135</v>
      </c>
      <c r="F166" s="68">
        <v>0</v>
      </c>
      <c r="G166" s="69">
        <f t="shared" ref="G166" si="10">C166*D166*F166</f>
        <v>0</v>
      </c>
    </row>
    <row r="167" spans="1:7" ht="22.8">
      <c r="A167" s="288" t="s">
        <v>365</v>
      </c>
      <c r="B167" s="85" t="s">
        <v>366</v>
      </c>
      <c r="C167" s="66">
        <v>1</v>
      </c>
      <c r="D167" s="66">
        <v>1</v>
      </c>
      <c r="E167" s="67" t="s">
        <v>135</v>
      </c>
      <c r="F167" s="68">
        <v>0</v>
      </c>
      <c r="G167" s="69">
        <f t="shared" si="9"/>
        <v>0</v>
      </c>
    </row>
    <row r="168" spans="1:7" ht="22.8">
      <c r="A168" s="288" t="s">
        <v>367</v>
      </c>
      <c r="B168" s="243" t="s">
        <v>368</v>
      </c>
      <c r="C168" s="66">
        <v>1</v>
      </c>
      <c r="D168" s="66">
        <v>1</v>
      </c>
      <c r="E168" s="67" t="s">
        <v>135</v>
      </c>
      <c r="F168" s="68">
        <v>0</v>
      </c>
      <c r="G168" s="69">
        <f t="shared" si="9"/>
        <v>0</v>
      </c>
    </row>
    <row r="169" spans="1:7" ht="22.8">
      <c r="A169" s="288" t="s">
        <v>369</v>
      </c>
      <c r="B169" s="243" t="s">
        <v>370</v>
      </c>
      <c r="C169" s="66">
        <v>1</v>
      </c>
      <c r="D169" s="66">
        <v>1</v>
      </c>
      <c r="E169" s="67" t="s">
        <v>135</v>
      </c>
      <c r="F169" s="68">
        <v>0</v>
      </c>
      <c r="G169" s="69">
        <f t="shared" si="9"/>
        <v>0</v>
      </c>
    </row>
    <row r="170" spans="1:7" ht="22.8">
      <c r="A170" s="288" t="s">
        <v>371</v>
      </c>
      <c r="B170" s="244" t="s">
        <v>372</v>
      </c>
      <c r="C170" s="66">
        <v>1</v>
      </c>
      <c r="D170" s="66">
        <v>1</v>
      </c>
      <c r="E170" s="67" t="s">
        <v>135</v>
      </c>
      <c r="F170" s="68">
        <v>0</v>
      </c>
      <c r="G170" s="69">
        <f t="shared" ref="G170:G171" si="11">C170*D170*F170</f>
        <v>0</v>
      </c>
    </row>
    <row r="171" spans="1:7" ht="22.8">
      <c r="A171" s="288" t="s">
        <v>373</v>
      </c>
      <c r="B171" s="244" t="s">
        <v>374</v>
      </c>
      <c r="C171" s="66">
        <v>1</v>
      </c>
      <c r="D171" s="66">
        <v>1</v>
      </c>
      <c r="E171" s="67" t="s">
        <v>135</v>
      </c>
      <c r="F171" s="68">
        <v>0</v>
      </c>
      <c r="G171" s="69">
        <f t="shared" si="11"/>
        <v>0</v>
      </c>
    </row>
    <row r="172" spans="1:7" ht="22.8">
      <c r="A172" s="277" t="s">
        <v>375</v>
      </c>
      <c r="B172" s="244" t="s">
        <v>376</v>
      </c>
      <c r="C172" s="66">
        <v>1</v>
      </c>
      <c r="D172" s="66">
        <v>1</v>
      </c>
      <c r="E172" s="67" t="s">
        <v>135</v>
      </c>
      <c r="F172" s="68">
        <v>0</v>
      </c>
      <c r="G172" s="69">
        <f t="shared" si="9"/>
        <v>0</v>
      </c>
    </row>
    <row r="173" spans="1:7" ht="22.8">
      <c r="A173" s="277" t="s">
        <v>377</v>
      </c>
      <c r="B173" s="244" t="s">
        <v>378</v>
      </c>
      <c r="C173" s="66">
        <v>1</v>
      </c>
      <c r="D173" s="66">
        <v>1</v>
      </c>
      <c r="E173" s="67" t="s">
        <v>135</v>
      </c>
      <c r="F173" s="68">
        <v>0</v>
      </c>
      <c r="G173" s="69">
        <f t="shared" ref="G173" si="12">C173*D173*F173</f>
        <v>0</v>
      </c>
    </row>
    <row r="174" spans="1:7" ht="22.8">
      <c r="A174" s="288" t="s">
        <v>379</v>
      </c>
      <c r="B174" s="244" t="s">
        <v>191</v>
      </c>
      <c r="C174" s="175"/>
      <c r="D174" s="71">
        <v>0</v>
      </c>
      <c r="E174" s="72" t="s">
        <v>161</v>
      </c>
      <c r="F174" s="73">
        <f>SUM(G148:G173)</f>
        <v>0</v>
      </c>
      <c r="G174" s="69">
        <f>D174*F174</f>
        <v>0</v>
      </c>
    </row>
    <row r="175" spans="1:7" ht="22.8">
      <c r="A175" s="288" t="s">
        <v>380</v>
      </c>
      <c r="B175" s="243" t="s">
        <v>216</v>
      </c>
      <c r="C175" s="66">
        <v>1</v>
      </c>
      <c r="D175" s="66">
        <v>1</v>
      </c>
      <c r="E175" s="67" t="s">
        <v>135</v>
      </c>
      <c r="F175" s="68">
        <v>0</v>
      </c>
      <c r="G175" s="69">
        <f>C175*D175*F175</f>
        <v>0</v>
      </c>
    </row>
    <row r="176" spans="1:7" ht="22.8">
      <c r="A176" s="93" t="s">
        <v>381</v>
      </c>
      <c r="B176" s="238" t="s">
        <v>126</v>
      </c>
      <c r="C176" s="66">
        <v>1</v>
      </c>
      <c r="D176" s="66">
        <v>1</v>
      </c>
      <c r="E176" s="67" t="s">
        <v>135</v>
      </c>
      <c r="F176" s="68">
        <v>0</v>
      </c>
      <c r="G176" s="69">
        <f t="shared" si="9"/>
        <v>0</v>
      </c>
    </row>
    <row r="177" spans="1:7" s="59" customFormat="1" ht="19.2" customHeight="1">
      <c r="A177" s="195">
        <v>12</v>
      </c>
      <c r="B177" s="157" t="s">
        <v>382</v>
      </c>
      <c r="C177" s="162"/>
      <c r="D177" s="82"/>
      <c r="E177" s="82"/>
      <c r="F177" s="82"/>
      <c r="G177" s="181">
        <f>SUM(G148:G176)</f>
        <v>0</v>
      </c>
    </row>
    <row r="178" spans="1:7">
      <c r="A178" s="75"/>
      <c r="D178" s="51"/>
      <c r="G178" s="77"/>
    </row>
    <row r="179" spans="1:7" ht="12">
      <c r="A179" s="196">
        <v>13</v>
      </c>
      <c r="B179" s="156" t="s">
        <v>383</v>
      </c>
      <c r="C179" s="156"/>
      <c r="D179" s="199"/>
      <c r="E179" s="199"/>
      <c r="F179" s="199"/>
      <c r="G179" s="200"/>
    </row>
    <row r="180" spans="1:7" ht="12">
      <c r="A180" s="160" t="s">
        <v>32</v>
      </c>
      <c r="B180" s="197" t="s">
        <v>122</v>
      </c>
      <c r="C180" s="63" t="s">
        <v>129</v>
      </c>
      <c r="D180" s="64" t="s">
        <v>130</v>
      </c>
      <c r="E180" s="64" t="s">
        <v>131</v>
      </c>
      <c r="F180" s="65" t="s">
        <v>132</v>
      </c>
      <c r="G180" s="142" t="s">
        <v>35</v>
      </c>
    </row>
    <row r="181" spans="1:7" ht="22.8">
      <c r="A181" s="288" t="s">
        <v>384</v>
      </c>
      <c r="B181" s="270" t="s">
        <v>385</v>
      </c>
      <c r="C181" s="66">
        <v>1</v>
      </c>
      <c r="D181" s="66">
        <v>1</v>
      </c>
      <c r="E181" s="67" t="s">
        <v>135</v>
      </c>
      <c r="F181" s="68">
        <v>0</v>
      </c>
      <c r="G181" s="69">
        <f t="shared" ref="G181:G192" si="13">C181*D181*F181</f>
        <v>0</v>
      </c>
    </row>
    <row r="182" spans="1:7" ht="22.8">
      <c r="A182" s="277" t="s">
        <v>386</v>
      </c>
      <c r="B182" s="292" t="s">
        <v>387</v>
      </c>
      <c r="C182" s="66">
        <v>1</v>
      </c>
      <c r="D182" s="66">
        <v>1</v>
      </c>
      <c r="E182" s="67" t="s">
        <v>135</v>
      </c>
      <c r="F182" s="68">
        <v>0</v>
      </c>
      <c r="G182" s="69">
        <f t="shared" si="13"/>
        <v>0</v>
      </c>
    </row>
    <row r="183" spans="1:7" ht="22.8">
      <c r="A183" s="277" t="s">
        <v>388</v>
      </c>
      <c r="B183" s="292" t="s">
        <v>389</v>
      </c>
      <c r="C183" s="66">
        <v>1</v>
      </c>
      <c r="D183" s="66">
        <v>1</v>
      </c>
      <c r="E183" s="67" t="s">
        <v>135</v>
      </c>
      <c r="F183" s="68">
        <v>0</v>
      </c>
      <c r="G183" s="69">
        <f t="shared" si="13"/>
        <v>0</v>
      </c>
    </row>
    <row r="184" spans="1:7" ht="22.8">
      <c r="A184" s="277" t="s">
        <v>390</v>
      </c>
      <c r="B184" s="292" t="s">
        <v>391</v>
      </c>
      <c r="C184" s="66">
        <v>1</v>
      </c>
      <c r="D184" s="66">
        <v>1</v>
      </c>
      <c r="E184" s="67" t="s">
        <v>135</v>
      </c>
      <c r="F184" s="68">
        <v>0</v>
      </c>
      <c r="G184" s="69">
        <f t="shared" si="13"/>
        <v>0</v>
      </c>
    </row>
    <row r="185" spans="1:7" ht="22.8">
      <c r="A185" s="277" t="s">
        <v>392</v>
      </c>
      <c r="B185" s="292" t="s">
        <v>393</v>
      </c>
      <c r="C185" s="66">
        <v>1</v>
      </c>
      <c r="D185" s="66">
        <v>1</v>
      </c>
      <c r="E185" s="67" t="s">
        <v>135</v>
      </c>
      <c r="F185" s="68">
        <v>0</v>
      </c>
      <c r="G185" s="69">
        <f t="shared" si="13"/>
        <v>0</v>
      </c>
    </row>
    <row r="186" spans="1:7" ht="22.8">
      <c r="A186" s="277" t="s">
        <v>394</v>
      </c>
      <c r="B186" s="292" t="s">
        <v>395</v>
      </c>
      <c r="C186" s="66">
        <v>1</v>
      </c>
      <c r="D186" s="66">
        <v>1</v>
      </c>
      <c r="E186" s="67" t="s">
        <v>135</v>
      </c>
      <c r="F186" s="68">
        <v>0</v>
      </c>
      <c r="G186" s="69">
        <f t="shared" si="13"/>
        <v>0</v>
      </c>
    </row>
    <row r="187" spans="1:7" ht="22.8">
      <c r="A187" s="277" t="s">
        <v>396</v>
      </c>
      <c r="B187" s="293" t="s">
        <v>397</v>
      </c>
      <c r="C187" s="66">
        <v>1</v>
      </c>
      <c r="D187" s="66">
        <v>1</v>
      </c>
      <c r="E187" s="67" t="s">
        <v>135</v>
      </c>
      <c r="F187" s="68">
        <v>0</v>
      </c>
      <c r="G187" s="69">
        <f t="shared" si="13"/>
        <v>0</v>
      </c>
    </row>
    <row r="188" spans="1:7" ht="22.8">
      <c r="A188" s="277" t="s">
        <v>398</v>
      </c>
      <c r="B188" s="292" t="s">
        <v>399</v>
      </c>
      <c r="C188" s="66">
        <v>1</v>
      </c>
      <c r="D188" s="66">
        <v>1</v>
      </c>
      <c r="E188" s="67" t="s">
        <v>135</v>
      </c>
      <c r="F188" s="68">
        <v>0</v>
      </c>
      <c r="G188" s="69">
        <f t="shared" ref="G188:G189" si="14">C188*D188*F188</f>
        <v>0</v>
      </c>
    </row>
    <row r="189" spans="1:7" ht="22.8">
      <c r="A189" s="277" t="s">
        <v>400</v>
      </c>
      <c r="B189" s="243" t="s">
        <v>401</v>
      </c>
      <c r="C189" s="66">
        <v>1</v>
      </c>
      <c r="D189" s="66">
        <v>1</v>
      </c>
      <c r="E189" s="67" t="s">
        <v>135</v>
      </c>
      <c r="F189" s="68">
        <v>0</v>
      </c>
      <c r="G189" s="69">
        <f t="shared" si="14"/>
        <v>0</v>
      </c>
    </row>
    <row r="190" spans="1:7" ht="22.8">
      <c r="A190" s="288" t="s">
        <v>402</v>
      </c>
      <c r="B190" s="244" t="s">
        <v>191</v>
      </c>
      <c r="C190" s="86"/>
      <c r="D190" s="71">
        <v>0</v>
      </c>
      <c r="E190" s="72" t="s">
        <v>161</v>
      </c>
      <c r="F190" s="73">
        <f>SUM(G181:G189)</f>
        <v>0</v>
      </c>
      <c r="G190" s="69">
        <f>D190*F190</f>
        <v>0</v>
      </c>
    </row>
    <row r="191" spans="1:7" ht="22.8">
      <c r="A191" s="288" t="s">
        <v>403</v>
      </c>
      <c r="B191" s="243" t="s">
        <v>216</v>
      </c>
      <c r="C191" s="66">
        <v>1</v>
      </c>
      <c r="D191" s="66">
        <v>1</v>
      </c>
      <c r="E191" s="67" t="s">
        <v>135</v>
      </c>
      <c r="F191" s="68">
        <v>0</v>
      </c>
      <c r="G191" s="69">
        <f t="shared" ref="G191" si="15">C191*D191*F191</f>
        <v>0</v>
      </c>
    </row>
    <row r="192" spans="1:7" ht="22.8">
      <c r="A192" s="103" t="s">
        <v>404</v>
      </c>
      <c r="B192" s="104" t="s">
        <v>126</v>
      </c>
      <c r="C192" s="66">
        <v>1</v>
      </c>
      <c r="D192" s="66">
        <v>1</v>
      </c>
      <c r="E192" s="67" t="s">
        <v>135</v>
      </c>
      <c r="F192" s="68">
        <v>0</v>
      </c>
      <c r="G192" s="69">
        <f t="shared" si="13"/>
        <v>0</v>
      </c>
    </row>
    <row r="193" spans="1:7" s="59" customFormat="1" ht="19.2" customHeight="1">
      <c r="A193" s="195">
        <v>13</v>
      </c>
      <c r="B193" s="157" t="s">
        <v>405</v>
      </c>
      <c r="C193" s="162"/>
      <c r="D193" s="82"/>
      <c r="E193" s="82"/>
      <c r="F193" s="82"/>
      <c r="G193" s="181">
        <f>SUM(G181:G192)</f>
        <v>0</v>
      </c>
    </row>
    <row r="194" spans="1:7" ht="12">
      <c r="A194" s="88"/>
      <c r="D194" s="51"/>
      <c r="G194" s="200"/>
    </row>
    <row r="195" spans="1:7" ht="12">
      <c r="A195" s="196">
        <v>14</v>
      </c>
      <c r="B195" s="156" t="s">
        <v>406</v>
      </c>
      <c r="C195" s="156"/>
      <c r="D195" s="199"/>
      <c r="E195" s="199"/>
      <c r="F195" s="199"/>
      <c r="G195" s="200"/>
    </row>
    <row r="196" spans="1:7" ht="12">
      <c r="A196" s="160" t="s">
        <v>32</v>
      </c>
      <c r="B196" s="197" t="s">
        <v>122</v>
      </c>
      <c r="C196" s="63" t="s">
        <v>129</v>
      </c>
      <c r="D196" s="64" t="s">
        <v>130</v>
      </c>
      <c r="E196" s="64" t="s">
        <v>131</v>
      </c>
      <c r="F196" s="65" t="s">
        <v>132</v>
      </c>
      <c r="G196" s="142" t="s">
        <v>35</v>
      </c>
    </row>
    <row r="197" spans="1:7" ht="22.8">
      <c r="A197" s="277" t="s">
        <v>407</v>
      </c>
      <c r="B197" s="291" t="s">
        <v>408</v>
      </c>
      <c r="C197" s="66">
        <v>1</v>
      </c>
      <c r="D197" s="66">
        <v>1</v>
      </c>
      <c r="E197" s="67" t="s">
        <v>135</v>
      </c>
      <c r="F197" s="68">
        <v>0</v>
      </c>
      <c r="G197" s="69">
        <f t="shared" ref="G197:G210" si="16">C197*D197*F197</f>
        <v>0</v>
      </c>
    </row>
    <row r="198" spans="1:7" ht="22.8">
      <c r="A198" s="277" t="s">
        <v>409</v>
      </c>
      <c r="B198" s="292" t="s">
        <v>410</v>
      </c>
      <c r="C198" s="66">
        <v>1</v>
      </c>
      <c r="D198" s="66">
        <v>1</v>
      </c>
      <c r="E198" s="67" t="s">
        <v>135</v>
      </c>
      <c r="F198" s="68">
        <v>0</v>
      </c>
      <c r="G198" s="69">
        <f t="shared" si="16"/>
        <v>0</v>
      </c>
    </row>
    <row r="199" spans="1:7" ht="22.8">
      <c r="A199" s="277" t="s">
        <v>411</v>
      </c>
      <c r="B199" s="292" t="s">
        <v>412</v>
      </c>
      <c r="C199" s="66">
        <v>1</v>
      </c>
      <c r="D199" s="66">
        <v>1</v>
      </c>
      <c r="E199" s="67" t="s">
        <v>135</v>
      </c>
      <c r="F199" s="68">
        <v>0</v>
      </c>
      <c r="G199" s="69">
        <f t="shared" si="16"/>
        <v>0</v>
      </c>
    </row>
    <row r="200" spans="1:7" ht="22.8">
      <c r="A200" s="277" t="s">
        <v>413</v>
      </c>
      <c r="B200" s="285" t="s">
        <v>414</v>
      </c>
      <c r="C200" s="66">
        <v>1</v>
      </c>
      <c r="D200" s="66">
        <v>1</v>
      </c>
      <c r="E200" s="67" t="s">
        <v>135</v>
      </c>
      <c r="F200" s="68">
        <v>0</v>
      </c>
      <c r="G200" s="69">
        <f t="shared" si="16"/>
        <v>0</v>
      </c>
    </row>
    <row r="201" spans="1:7" ht="22.8">
      <c r="A201" s="277" t="s">
        <v>415</v>
      </c>
      <c r="B201" s="285" t="s">
        <v>416</v>
      </c>
      <c r="C201" s="66">
        <v>1</v>
      </c>
      <c r="D201" s="66">
        <v>1</v>
      </c>
      <c r="E201" s="67" t="s">
        <v>135</v>
      </c>
      <c r="F201" s="68">
        <v>0</v>
      </c>
      <c r="G201" s="69">
        <f t="shared" si="16"/>
        <v>0</v>
      </c>
    </row>
    <row r="202" spans="1:7" ht="22.8">
      <c r="A202" s="277" t="s">
        <v>417</v>
      </c>
      <c r="B202" s="292" t="s">
        <v>418</v>
      </c>
      <c r="C202" s="66">
        <v>1</v>
      </c>
      <c r="D202" s="66">
        <v>1</v>
      </c>
      <c r="E202" s="67" t="s">
        <v>135</v>
      </c>
      <c r="F202" s="68">
        <v>0</v>
      </c>
      <c r="G202" s="69">
        <f t="shared" si="16"/>
        <v>0</v>
      </c>
    </row>
    <row r="203" spans="1:7" ht="22.8">
      <c r="A203" s="277" t="s">
        <v>419</v>
      </c>
      <c r="B203" s="292" t="s">
        <v>420</v>
      </c>
      <c r="C203" s="66">
        <v>1</v>
      </c>
      <c r="D203" s="66">
        <v>1</v>
      </c>
      <c r="E203" s="67" t="s">
        <v>135</v>
      </c>
      <c r="F203" s="68">
        <v>0</v>
      </c>
      <c r="G203" s="69">
        <f t="shared" si="16"/>
        <v>0</v>
      </c>
    </row>
    <row r="204" spans="1:7" ht="22.8">
      <c r="A204" s="277" t="s">
        <v>421</v>
      </c>
      <c r="B204" s="292" t="s">
        <v>422</v>
      </c>
      <c r="C204" s="66">
        <v>1</v>
      </c>
      <c r="D204" s="66">
        <v>1</v>
      </c>
      <c r="E204" s="67" t="s">
        <v>135</v>
      </c>
      <c r="F204" s="68">
        <v>0</v>
      </c>
      <c r="G204" s="69">
        <f t="shared" si="16"/>
        <v>0</v>
      </c>
    </row>
    <row r="205" spans="1:7" ht="22.8">
      <c r="A205" s="278" t="s">
        <v>423</v>
      </c>
      <c r="B205" s="85" t="s">
        <v>424</v>
      </c>
      <c r="C205" s="66">
        <v>1</v>
      </c>
      <c r="D205" s="66">
        <v>1</v>
      </c>
      <c r="E205" s="67" t="s">
        <v>135</v>
      </c>
      <c r="F205" s="68">
        <v>0</v>
      </c>
      <c r="G205" s="69">
        <f t="shared" si="16"/>
        <v>0</v>
      </c>
    </row>
    <row r="206" spans="1:7" ht="22.8">
      <c r="A206" s="287" t="s">
        <v>425</v>
      </c>
      <c r="B206" s="314" t="s">
        <v>426</v>
      </c>
      <c r="C206" s="66">
        <v>1</v>
      </c>
      <c r="D206" s="66">
        <v>1</v>
      </c>
      <c r="E206" s="67" t="s">
        <v>135</v>
      </c>
      <c r="F206" s="68">
        <v>0</v>
      </c>
      <c r="G206" s="69">
        <f t="shared" si="16"/>
        <v>0</v>
      </c>
    </row>
    <row r="207" spans="1:7" ht="22.8">
      <c r="A207" s="277" t="s">
        <v>427</v>
      </c>
      <c r="B207" s="244" t="s">
        <v>428</v>
      </c>
      <c r="C207" s="66">
        <v>1</v>
      </c>
      <c r="D207" s="66">
        <v>1</v>
      </c>
      <c r="E207" s="67" t="s">
        <v>135</v>
      </c>
      <c r="F207" s="68">
        <v>0</v>
      </c>
      <c r="G207" s="69">
        <f t="shared" ref="G207" si="17">C207*D207*F207</f>
        <v>0</v>
      </c>
    </row>
    <row r="208" spans="1:7" ht="22.8">
      <c r="A208" s="288" t="s">
        <v>429</v>
      </c>
      <c r="B208" s="244" t="s">
        <v>191</v>
      </c>
      <c r="C208" s="86"/>
      <c r="D208" s="71">
        <v>0</v>
      </c>
      <c r="E208" s="72" t="s">
        <v>161</v>
      </c>
      <c r="F208" s="73">
        <f>SUM(G197:G207)</f>
        <v>0</v>
      </c>
      <c r="G208" s="69">
        <f>D208*F208</f>
        <v>0</v>
      </c>
    </row>
    <row r="209" spans="1:7" ht="22.8">
      <c r="A209" s="288" t="s">
        <v>430</v>
      </c>
      <c r="B209" s="243" t="s">
        <v>216</v>
      </c>
      <c r="C209" s="66">
        <v>1</v>
      </c>
      <c r="D209" s="66">
        <v>1</v>
      </c>
      <c r="E209" s="67" t="s">
        <v>135</v>
      </c>
      <c r="F209" s="68">
        <v>0</v>
      </c>
      <c r="G209" s="69">
        <f t="shared" ref="G209" si="18">C209*D209*F209</f>
        <v>0</v>
      </c>
    </row>
    <row r="210" spans="1:7" ht="22.8">
      <c r="A210" s="91" t="s">
        <v>431</v>
      </c>
      <c r="B210" s="104" t="s">
        <v>126</v>
      </c>
      <c r="C210" s="66">
        <v>1</v>
      </c>
      <c r="D210" s="66">
        <v>1</v>
      </c>
      <c r="E210" s="67" t="s">
        <v>135</v>
      </c>
      <c r="F210" s="68">
        <v>0</v>
      </c>
      <c r="G210" s="69">
        <f t="shared" si="16"/>
        <v>0</v>
      </c>
    </row>
    <row r="211" spans="1:7" s="59" customFormat="1" ht="19.2" customHeight="1">
      <c r="A211" s="195">
        <v>14</v>
      </c>
      <c r="B211" s="144" t="s">
        <v>432</v>
      </c>
      <c r="C211" s="162"/>
      <c r="D211" s="82"/>
      <c r="E211" s="82"/>
      <c r="F211" s="82"/>
      <c r="G211" s="181">
        <f>SUM(G197:G210)</f>
        <v>0</v>
      </c>
    </row>
    <row r="212" spans="1:7">
      <c r="A212" s="75"/>
      <c r="D212" s="51"/>
      <c r="G212" s="77"/>
    </row>
    <row r="213" spans="1:7" ht="12">
      <c r="A213" s="196">
        <v>15</v>
      </c>
      <c r="B213" s="156" t="s">
        <v>433</v>
      </c>
      <c r="C213" s="156"/>
      <c r="D213" s="199"/>
      <c r="E213" s="199"/>
      <c r="F213" s="199"/>
      <c r="G213" s="200"/>
    </row>
    <row r="214" spans="1:7" ht="12">
      <c r="A214" s="160" t="s">
        <v>32</v>
      </c>
      <c r="B214" s="197" t="s">
        <v>122</v>
      </c>
      <c r="C214" s="63" t="s">
        <v>129</v>
      </c>
      <c r="D214" s="64" t="s">
        <v>130</v>
      </c>
      <c r="E214" s="64" t="s">
        <v>131</v>
      </c>
      <c r="F214" s="65" t="s">
        <v>132</v>
      </c>
      <c r="G214" s="142" t="s">
        <v>35</v>
      </c>
    </row>
    <row r="215" spans="1:7" ht="22.8">
      <c r="A215" s="277" t="s">
        <v>434</v>
      </c>
      <c r="B215" s="243" t="s">
        <v>435</v>
      </c>
      <c r="C215" s="66">
        <v>1</v>
      </c>
      <c r="D215" s="66">
        <v>1</v>
      </c>
      <c r="E215" s="67" t="s">
        <v>135</v>
      </c>
      <c r="F215" s="68">
        <v>0</v>
      </c>
      <c r="G215" s="69">
        <f t="shared" ref="G215:G224" si="19">C215*D215*F215</f>
        <v>0</v>
      </c>
    </row>
    <row r="216" spans="1:7" ht="22.8">
      <c r="A216" s="277" t="s">
        <v>436</v>
      </c>
      <c r="B216" s="243" t="s">
        <v>437</v>
      </c>
      <c r="C216" s="66">
        <v>1</v>
      </c>
      <c r="D216" s="66">
        <v>1</v>
      </c>
      <c r="E216" s="67" t="s">
        <v>135</v>
      </c>
      <c r="F216" s="68">
        <v>0</v>
      </c>
      <c r="G216" s="69">
        <f t="shared" ref="G216" si="20">C216*D216*F216</f>
        <v>0</v>
      </c>
    </row>
    <row r="217" spans="1:7" ht="22.8">
      <c r="A217" s="277" t="s">
        <v>438</v>
      </c>
      <c r="B217" s="243" t="s">
        <v>439</v>
      </c>
      <c r="C217" s="66">
        <v>1</v>
      </c>
      <c r="D217" s="66">
        <v>1</v>
      </c>
      <c r="E217" s="67" t="s">
        <v>135</v>
      </c>
      <c r="F217" s="68">
        <v>0</v>
      </c>
      <c r="G217" s="69">
        <f t="shared" si="19"/>
        <v>0</v>
      </c>
    </row>
    <row r="218" spans="1:7" ht="22.8">
      <c r="A218" s="277" t="s">
        <v>440</v>
      </c>
      <c r="B218" s="243" t="s">
        <v>441</v>
      </c>
      <c r="C218" s="66">
        <v>1</v>
      </c>
      <c r="D218" s="66">
        <v>1</v>
      </c>
      <c r="E218" s="67" t="s">
        <v>135</v>
      </c>
      <c r="F218" s="68">
        <v>0</v>
      </c>
      <c r="G218" s="69">
        <f t="shared" si="19"/>
        <v>0</v>
      </c>
    </row>
    <row r="219" spans="1:7" ht="22.8">
      <c r="A219" s="277" t="s">
        <v>442</v>
      </c>
      <c r="B219" s="243" t="s">
        <v>443</v>
      </c>
      <c r="C219" s="66">
        <v>1</v>
      </c>
      <c r="D219" s="66">
        <v>1</v>
      </c>
      <c r="E219" s="67" t="s">
        <v>135</v>
      </c>
      <c r="F219" s="68">
        <v>0</v>
      </c>
      <c r="G219" s="69">
        <f t="shared" si="19"/>
        <v>0</v>
      </c>
    </row>
    <row r="220" spans="1:7" ht="22.8">
      <c r="A220" s="277" t="s">
        <v>444</v>
      </c>
      <c r="B220" s="243" t="s">
        <v>445</v>
      </c>
      <c r="C220" s="66">
        <v>1</v>
      </c>
      <c r="D220" s="66">
        <v>1</v>
      </c>
      <c r="E220" s="67" t="s">
        <v>135</v>
      </c>
      <c r="F220" s="68">
        <v>0</v>
      </c>
      <c r="G220" s="69">
        <f t="shared" si="19"/>
        <v>0</v>
      </c>
    </row>
    <row r="221" spans="1:7" ht="22.8">
      <c r="A221" s="277" t="s">
        <v>446</v>
      </c>
      <c r="B221" s="314" t="s">
        <v>426</v>
      </c>
      <c r="C221" s="66">
        <v>1</v>
      </c>
      <c r="D221" s="66">
        <v>1</v>
      </c>
      <c r="E221" s="67" t="s">
        <v>135</v>
      </c>
      <c r="F221" s="68">
        <v>0</v>
      </c>
      <c r="G221" s="69">
        <f t="shared" si="19"/>
        <v>0</v>
      </c>
    </row>
    <row r="222" spans="1:7" ht="22.8">
      <c r="A222" s="288" t="s">
        <v>447</v>
      </c>
      <c r="B222" s="244" t="s">
        <v>191</v>
      </c>
      <c r="C222" s="86"/>
      <c r="D222" s="71">
        <v>0</v>
      </c>
      <c r="E222" s="72" t="s">
        <v>161</v>
      </c>
      <c r="F222" s="73">
        <f>SUM(G215:G221)</f>
        <v>0</v>
      </c>
      <c r="G222" s="69">
        <f>D222*F222</f>
        <v>0</v>
      </c>
    </row>
    <row r="223" spans="1:7" ht="22.8">
      <c r="A223" s="288" t="s">
        <v>448</v>
      </c>
      <c r="B223" s="243" t="s">
        <v>216</v>
      </c>
      <c r="C223" s="66">
        <v>1</v>
      </c>
      <c r="D223" s="66">
        <v>1</v>
      </c>
      <c r="E223" s="67" t="s">
        <v>135</v>
      </c>
      <c r="F223" s="68">
        <v>0</v>
      </c>
      <c r="G223" s="69">
        <f t="shared" ref="G223" si="21">C223*D223*F223</f>
        <v>0</v>
      </c>
    </row>
    <row r="224" spans="1:7" ht="22.8">
      <c r="A224" s="103" t="s">
        <v>449</v>
      </c>
      <c r="B224" s="85" t="s">
        <v>126</v>
      </c>
      <c r="C224" s="66">
        <v>1</v>
      </c>
      <c r="D224" s="66">
        <v>1</v>
      </c>
      <c r="E224" s="67" t="s">
        <v>135</v>
      </c>
      <c r="F224" s="68">
        <v>0</v>
      </c>
      <c r="G224" s="69">
        <f t="shared" si="19"/>
        <v>0</v>
      </c>
    </row>
    <row r="225" spans="1:7" s="59" customFormat="1" ht="19.2" customHeight="1">
      <c r="A225" s="195">
        <v>15</v>
      </c>
      <c r="B225" s="157" t="s">
        <v>450</v>
      </c>
      <c r="C225" s="162"/>
      <c r="D225" s="82"/>
      <c r="E225" s="82"/>
      <c r="F225" s="82"/>
      <c r="G225" s="181">
        <f>SUM(G215:G224)</f>
        <v>0</v>
      </c>
    </row>
    <row r="226" spans="1:7">
      <c r="A226" s="88"/>
      <c r="D226" s="51"/>
      <c r="G226" s="77"/>
    </row>
    <row r="227" spans="1:7" ht="12">
      <c r="A227" s="196">
        <v>16</v>
      </c>
      <c r="B227" s="156" t="s">
        <v>451</v>
      </c>
      <c r="C227" s="156"/>
      <c r="D227" s="199"/>
      <c r="E227" s="199"/>
      <c r="F227" s="199"/>
      <c r="G227" s="200"/>
    </row>
    <row r="228" spans="1:7" ht="12">
      <c r="A228" s="160" t="s">
        <v>32</v>
      </c>
      <c r="B228" s="197" t="s">
        <v>122</v>
      </c>
      <c r="C228" s="63" t="s">
        <v>129</v>
      </c>
      <c r="D228" s="64" t="s">
        <v>130</v>
      </c>
      <c r="E228" s="64" t="s">
        <v>131</v>
      </c>
      <c r="F228" s="65" t="s">
        <v>132</v>
      </c>
      <c r="G228" s="142" t="s">
        <v>35</v>
      </c>
    </row>
    <row r="229" spans="1:7" ht="22.8">
      <c r="A229" s="103" t="s">
        <v>452</v>
      </c>
      <c r="B229" s="244" t="s">
        <v>453</v>
      </c>
      <c r="C229" s="66">
        <v>1</v>
      </c>
      <c r="D229" s="66">
        <v>1</v>
      </c>
      <c r="E229" s="67" t="s">
        <v>135</v>
      </c>
      <c r="F229" s="68">
        <v>0</v>
      </c>
      <c r="G229" s="69">
        <f>C229*D229*F229</f>
        <v>0</v>
      </c>
    </row>
    <row r="230" spans="1:7" ht="22.8">
      <c r="A230" s="103" t="s">
        <v>454</v>
      </c>
      <c r="B230" s="243" t="s">
        <v>455</v>
      </c>
      <c r="C230" s="66">
        <v>1</v>
      </c>
      <c r="D230" s="66">
        <v>1</v>
      </c>
      <c r="E230" s="67" t="s">
        <v>135</v>
      </c>
      <c r="F230" s="68">
        <v>0</v>
      </c>
      <c r="G230" s="69">
        <f>C230*D230*F230</f>
        <v>0</v>
      </c>
    </row>
    <row r="231" spans="1:7" ht="22.8">
      <c r="A231" s="103" t="s">
        <v>456</v>
      </c>
      <c r="B231" s="244" t="s">
        <v>457</v>
      </c>
      <c r="C231" s="66">
        <v>1</v>
      </c>
      <c r="D231" s="66">
        <v>1</v>
      </c>
      <c r="E231" s="67" t="s">
        <v>135</v>
      </c>
      <c r="F231" s="68">
        <v>0</v>
      </c>
      <c r="G231" s="69">
        <f>C231*D231*F231</f>
        <v>0</v>
      </c>
    </row>
    <row r="232" spans="1:7" ht="22.8">
      <c r="A232" s="103" t="s">
        <v>458</v>
      </c>
      <c r="B232" s="243" t="s">
        <v>459</v>
      </c>
      <c r="C232" s="66">
        <v>1</v>
      </c>
      <c r="D232" s="66">
        <v>1</v>
      </c>
      <c r="E232" s="67" t="s">
        <v>135</v>
      </c>
      <c r="F232" s="68">
        <v>0</v>
      </c>
      <c r="G232" s="69">
        <f>C232*D232*F232</f>
        <v>0</v>
      </c>
    </row>
    <row r="233" spans="1:7" ht="22.8">
      <c r="A233" s="91" t="s">
        <v>460</v>
      </c>
      <c r="B233" s="244" t="s">
        <v>191</v>
      </c>
      <c r="C233" s="86"/>
      <c r="D233" s="71">
        <v>0</v>
      </c>
      <c r="E233" s="72" t="s">
        <v>161</v>
      </c>
      <c r="F233" s="73">
        <f>SUM(G229:G232)</f>
        <v>0</v>
      </c>
      <c r="G233" s="69">
        <f>D233*F233</f>
        <v>0</v>
      </c>
    </row>
    <row r="234" spans="1:7" ht="22.8">
      <c r="A234" s="91" t="s">
        <v>461</v>
      </c>
      <c r="B234" s="243" t="s">
        <v>216</v>
      </c>
      <c r="C234" s="66">
        <v>1</v>
      </c>
      <c r="D234" s="66">
        <v>1</v>
      </c>
      <c r="E234" s="67" t="s">
        <v>135</v>
      </c>
      <c r="F234" s="68">
        <v>0</v>
      </c>
      <c r="G234" s="69">
        <f t="shared" ref="G234" si="22">C234*D234*F234</f>
        <v>0</v>
      </c>
    </row>
    <row r="235" spans="1:7" ht="22.8">
      <c r="A235" s="103" t="s">
        <v>462</v>
      </c>
      <c r="B235" s="104" t="s">
        <v>126</v>
      </c>
      <c r="C235" s="66">
        <v>1</v>
      </c>
      <c r="D235" s="66">
        <v>1</v>
      </c>
      <c r="E235" s="67" t="s">
        <v>135</v>
      </c>
      <c r="F235" s="68">
        <v>0</v>
      </c>
      <c r="G235" s="69">
        <f>C235*D235*F235</f>
        <v>0</v>
      </c>
    </row>
    <row r="236" spans="1:7" s="59" customFormat="1" ht="19.2" customHeight="1">
      <c r="A236" s="195">
        <v>16</v>
      </c>
      <c r="B236" s="157" t="s">
        <v>463</v>
      </c>
      <c r="C236" s="162"/>
      <c r="D236" s="82"/>
      <c r="E236" s="82"/>
      <c r="F236" s="82"/>
      <c r="G236" s="181">
        <f>SUM(G229:G235)</f>
        <v>0</v>
      </c>
    </row>
    <row r="237" spans="1:7" ht="12">
      <c r="A237" s="88"/>
      <c r="D237" s="51"/>
      <c r="G237" s="200"/>
    </row>
    <row r="238" spans="1:7" ht="12">
      <c r="A238" s="196">
        <v>17</v>
      </c>
      <c r="B238" s="156" t="s">
        <v>464</v>
      </c>
      <c r="C238" s="156"/>
      <c r="D238" s="199"/>
      <c r="E238" s="199"/>
      <c r="F238" s="199"/>
      <c r="G238" s="200"/>
    </row>
    <row r="239" spans="1:7" ht="12">
      <c r="A239" s="160" t="s">
        <v>32</v>
      </c>
      <c r="B239" s="197" t="s">
        <v>122</v>
      </c>
      <c r="C239" s="63" t="s">
        <v>129</v>
      </c>
      <c r="D239" s="64" t="s">
        <v>130</v>
      </c>
      <c r="E239" s="64" t="s">
        <v>131</v>
      </c>
      <c r="F239" s="65" t="s">
        <v>132</v>
      </c>
      <c r="G239" s="142" t="s">
        <v>35</v>
      </c>
    </row>
    <row r="240" spans="1:7" ht="22.8">
      <c r="A240" s="277" t="s">
        <v>465</v>
      </c>
      <c r="B240" s="244" t="s">
        <v>466</v>
      </c>
      <c r="C240" s="66">
        <v>1</v>
      </c>
      <c r="D240" s="66">
        <v>1</v>
      </c>
      <c r="E240" s="67" t="s">
        <v>135</v>
      </c>
      <c r="F240" s="68">
        <v>0</v>
      </c>
      <c r="G240" s="69">
        <f>C240*D240*F240</f>
        <v>0</v>
      </c>
    </row>
    <row r="241" spans="1:7" ht="22.8">
      <c r="A241" s="277" t="s">
        <v>467</v>
      </c>
      <c r="B241" s="244" t="s">
        <v>468</v>
      </c>
      <c r="C241" s="66">
        <v>1</v>
      </c>
      <c r="D241" s="66">
        <v>1</v>
      </c>
      <c r="E241" s="67" t="s">
        <v>135</v>
      </c>
      <c r="F241" s="68">
        <v>0</v>
      </c>
      <c r="G241" s="69">
        <f>C241*D241*F241</f>
        <v>0</v>
      </c>
    </row>
    <row r="242" spans="1:7" ht="22.8">
      <c r="A242" s="277" t="s">
        <v>469</v>
      </c>
      <c r="B242" s="244" t="s">
        <v>470</v>
      </c>
      <c r="C242" s="66">
        <v>1</v>
      </c>
      <c r="D242" s="66">
        <v>1</v>
      </c>
      <c r="E242" s="67" t="s">
        <v>135</v>
      </c>
      <c r="F242" s="68">
        <v>0</v>
      </c>
      <c r="G242" s="69">
        <f>C242*D242*F242</f>
        <v>0</v>
      </c>
    </row>
    <row r="243" spans="1:7" ht="22.8">
      <c r="A243" s="288" t="s">
        <v>471</v>
      </c>
      <c r="B243" s="244" t="s">
        <v>191</v>
      </c>
      <c r="C243" s="86"/>
      <c r="D243" s="71">
        <v>0</v>
      </c>
      <c r="E243" s="72" t="s">
        <v>161</v>
      </c>
      <c r="F243" s="73">
        <f>SUM(G240:G242)</f>
        <v>0</v>
      </c>
      <c r="G243" s="69">
        <f>D243*F243</f>
        <v>0</v>
      </c>
    </row>
    <row r="244" spans="1:7" ht="22.8">
      <c r="A244" s="288" t="s">
        <v>472</v>
      </c>
      <c r="B244" s="243" t="s">
        <v>216</v>
      </c>
      <c r="C244" s="66">
        <v>1</v>
      </c>
      <c r="D244" s="66">
        <v>1</v>
      </c>
      <c r="E244" s="67" t="s">
        <v>135</v>
      </c>
      <c r="F244" s="68">
        <v>0</v>
      </c>
      <c r="G244" s="69">
        <f t="shared" ref="G244" si="23">C244*D244*F244</f>
        <v>0</v>
      </c>
    </row>
    <row r="245" spans="1:7" ht="22.8">
      <c r="A245" s="103" t="s">
        <v>473</v>
      </c>
      <c r="B245" s="104" t="s">
        <v>126</v>
      </c>
      <c r="C245" s="66">
        <v>1</v>
      </c>
      <c r="D245" s="66">
        <v>1</v>
      </c>
      <c r="E245" s="67" t="s">
        <v>135</v>
      </c>
      <c r="F245" s="68">
        <v>0</v>
      </c>
      <c r="G245" s="69">
        <f>C245*D245*F245</f>
        <v>0</v>
      </c>
    </row>
    <row r="246" spans="1:7" s="59" customFormat="1" ht="19.2" customHeight="1">
      <c r="A246" s="195">
        <v>17</v>
      </c>
      <c r="B246" s="157" t="s">
        <v>474</v>
      </c>
      <c r="C246" s="162"/>
      <c r="D246" s="82"/>
      <c r="E246" s="82"/>
      <c r="F246" s="82"/>
      <c r="G246" s="181">
        <f>SUM(G240:G245)</f>
        <v>0</v>
      </c>
    </row>
    <row r="247" spans="1:7">
      <c r="A247" s="75"/>
      <c r="D247" s="51"/>
      <c r="G247" s="77"/>
    </row>
    <row r="248" spans="1:7" ht="12">
      <c r="A248" s="196">
        <v>18</v>
      </c>
      <c r="B248" s="156" t="s">
        <v>475</v>
      </c>
      <c r="C248" s="156"/>
      <c r="D248" s="199"/>
      <c r="E248" s="199"/>
      <c r="F248" s="199"/>
      <c r="G248" s="200"/>
    </row>
    <row r="249" spans="1:7" ht="12">
      <c r="A249" s="160" t="s">
        <v>32</v>
      </c>
      <c r="B249" s="197" t="s">
        <v>122</v>
      </c>
      <c r="C249" s="63" t="s">
        <v>129</v>
      </c>
      <c r="D249" s="64" t="s">
        <v>130</v>
      </c>
      <c r="E249" s="64" t="s">
        <v>131</v>
      </c>
      <c r="F249" s="65" t="s">
        <v>132</v>
      </c>
      <c r="G249" s="142" t="s">
        <v>35</v>
      </c>
    </row>
    <row r="250" spans="1:7" ht="22.8">
      <c r="A250" s="290" t="s">
        <v>476</v>
      </c>
      <c r="B250" s="243" t="s">
        <v>477</v>
      </c>
      <c r="C250" s="66">
        <v>1</v>
      </c>
      <c r="D250" s="66">
        <v>1</v>
      </c>
      <c r="E250" s="67" t="s">
        <v>135</v>
      </c>
      <c r="F250" s="68">
        <v>0</v>
      </c>
      <c r="G250" s="69">
        <f>C250*D250*F250</f>
        <v>0</v>
      </c>
    </row>
    <row r="251" spans="1:7" ht="22.8">
      <c r="A251" s="290" t="s">
        <v>478</v>
      </c>
      <c r="B251" s="243" t="s">
        <v>479</v>
      </c>
      <c r="C251" s="66">
        <v>1</v>
      </c>
      <c r="D251" s="66">
        <v>1</v>
      </c>
      <c r="E251" s="67" t="s">
        <v>135</v>
      </c>
      <c r="F251" s="68">
        <v>0</v>
      </c>
      <c r="G251" s="69">
        <f t="shared" ref="G251" si="24">C251*D251*F251</f>
        <v>0</v>
      </c>
    </row>
    <row r="252" spans="1:7" ht="22.8">
      <c r="A252" s="290" t="s">
        <v>480</v>
      </c>
      <c r="B252" s="243" t="s">
        <v>191</v>
      </c>
      <c r="C252" s="86"/>
      <c r="D252" s="71">
        <v>0</v>
      </c>
      <c r="E252" s="72" t="s">
        <v>161</v>
      </c>
      <c r="F252" s="73">
        <f>SUM(G250:G251)</f>
        <v>0</v>
      </c>
      <c r="G252" s="69">
        <f>D252*F252</f>
        <v>0</v>
      </c>
    </row>
    <row r="253" spans="1:7" ht="22.8">
      <c r="A253" s="290" t="s">
        <v>481</v>
      </c>
      <c r="B253" s="243" t="s">
        <v>216</v>
      </c>
      <c r="C253" s="66">
        <v>1</v>
      </c>
      <c r="D253" s="66">
        <v>1</v>
      </c>
      <c r="E253" s="67" t="s">
        <v>135</v>
      </c>
      <c r="F253" s="68">
        <v>0</v>
      </c>
      <c r="G253" s="69">
        <f t="shared" ref="G253" si="25">C253*D253*F253</f>
        <v>0</v>
      </c>
    </row>
    <row r="254" spans="1:7" ht="22.8">
      <c r="A254" s="89" t="s">
        <v>482</v>
      </c>
      <c r="B254" s="85" t="s">
        <v>126</v>
      </c>
      <c r="C254" s="66">
        <v>1</v>
      </c>
      <c r="D254" s="66">
        <v>1</v>
      </c>
      <c r="E254" s="67" t="s">
        <v>135</v>
      </c>
      <c r="F254" s="68">
        <v>0</v>
      </c>
      <c r="G254" s="69">
        <f>C254*D254*F254</f>
        <v>0</v>
      </c>
    </row>
    <row r="255" spans="1:7" s="59" customFormat="1" ht="19.2" customHeight="1">
      <c r="A255" s="195">
        <v>18</v>
      </c>
      <c r="B255" s="157" t="s">
        <v>483</v>
      </c>
      <c r="C255" s="162"/>
      <c r="D255" s="82"/>
      <c r="E255" s="82"/>
      <c r="F255" s="82"/>
      <c r="G255" s="181">
        <f>SUM(G250:G254)</f>
        <v>0</v>
      </c>
    </row>
    <row r="256" spans="1:7" ht="12">
      <c r="A256" s="88"/>
      <c r="D256" s="51"/>
      <c r="G256" s="200"/>
    </row>
    <row r="257" spans="1:7" ht="12">
      <c r="A257" s="196">
        <v>19</v>
      </c>
      <c r="B257" s="156" t="s">
        <v>484</v>
      </c>
      <c r="C257" s="156"/>
      <c r="D257" s="199"/>
      <c r="E257" s="199"/>
      <c r="F257" s="199"/>
      <c r="G257" s="200"/>
    </row>
    <row r="258" spans="1:7" ht="12">
      <c r="A258" s="160" t="s">
        <v>32</v>
      </c>
      <c r="B258" s="197" t="s">
        <v>122</v>
      </c>
      <c r="C258" s="63" t="s">
        <v>129</v>
      </c>
      <c r="D258" s="64" t="s">
        <v>130</v>
      </c>
      <c r="E258" s="64" t="s">
        <v>131</v>
      </c>
      <c r="F258" s="65" t="s">
        <v>132</v>
      </c>
      <c r="G258" s="142" t="s">
        <v>35</v>
      </c>
    </row>
    <row r="259" spans="1:7" ht="22.8">
      <c r="A259" s="103" t="s">
        <v>485</v>
      </c>
      <c r="B259" s="104" t="s">
        <v>486</v>
      </c>
      <c r="C259" s="66">
        <v>1</v>
      </c>
      <c r="D259" s="66">
        <v>1</v>
      </c>
      <c r="E259" s="67" t="s">
        <v>135</v>
      </c>
      <c r="F259" s="68">
        <v>0</v>
      </c>
      <c r="G259" s="69">
        <f t="shared" ref="G259:G269" si="26">C259*D259*F259</f>
        <v>0</v>
      </c>
    </row>
    <row r="260" spans="1:7" ht="22.8">
      <c r="A260" s="103" t="s">
        <v>487</v>
      </c>
      <c r="B260" s="104" t="s">
        <v>488</v>
      </c>
      <c r="C260" s="66">
        <v>1</v>
      </c>
      <c r="D260" s="66">
        <v>1</v>
      </c>
      <c r="E260" s="67" t="s">
        <v>135</v>
      </c>
      <c r="F260" s="68">
        <v>0</v>
      </c>
      <c r="G260" s="69">
        <f t="shared" si="26"/>
        <v>0</v>
      </c>
    </row>
    <row r="261" spans="1:7" ht="22.8">
      <c r="A261" s="277" t="s">
        <v>489</v>
      </c>
      <c r="B261" s="244" t="s">
        <v>490</v>
      </c>
      <c r="C261" s="66">
        <v>1</v>
      </c>
      <c r="D261" s="66">
        <v>1</v>
      </c>
      <c r="E261" s="67" t="s">
        <v>135</v>
      </c>
      <c r="F261" s="68">
        <v>0</v>
      </c>
      <c r="G261" s="69">
        <f t="shared" ref="G261" si="27">C261*D261*F261</f>
        <v>0</v>
      </c>
    </row>
    <row r="262" spans="1:7" ht="22.8">
      <c r="A262" s="277" t="s">
        <v>491</v>
      </c>
      <c r="B262" s="244" t="s">
        <v>492</v>
      </c>
      <c r="C262" s="66">
        <v>1</v>
      </c>
      <c r="D262" s="66">
        <v>1</v>
      </c>
      <c r="E262" s="67" t="s">
        <v>135</v>
      </c>
      <c r="F262" s="68">
        <v>0</v>
      </c>
      <c r="G262" s="69">
        <f t="shared" si="26"/>
        <v>0</v>
      </c>
    </row>
    <row r="263" spans="1:7" ht="22.8">
      <c r="A263" s="277" t="s">
        <v>493</v>
      </c>
      <c r="B263" s="244" t="s">
        <v>494</v>
      </c>
      <c r="C263" s="66">
        <v>1</v>
      </c>
      <c r="D263" s="66">
        <v>1</v>
      </c>
      <c r="E263" s="67" t="s">
        <v>135</v>
      </c>
      <c r="F263" s="68">
        <v>0</v>
      </c>
      <c r="G263" s="69">
        <f t="shared" si="26"/>
        <v>0</v>
      </c>
    </row>
    <row r="264" spans="1:7" ht="22.8">
      <c r="A264" s="277" t="s">
        <v>495</v>
      </c>
      <c r="B264" s="244" t="s">
        <v>496</v>
      </c>
      <c r="C264" s="66">
        <v>1</v>
      </c>
      <c r="D264" s="66">
        <v>1</v>
      </c>
      <c r="E264" s="67" t="s">
        <v>135</v>
      </c>
      <c r="F264" s="68">
        <v>0</v>
      </c>
      <c r="G264" s="69">
        <f t="shared" si="26"/>
        <v>0</v>
      </c>
    </row>
    <row r="265" spans="1:7" ht="22.8">
      <c r="A265" s="277" t="s">
        <v>497</v>
      </c>
      <c r="B265" s="244" t="s">
        <v>498</v>
      </c>
      <c r="C265" s="66">
        <v>1</v>
      </c>
      <c r="D265" s="66">
        <v>1</v>
      </c>
      <c r="E265" s="67" t="s">
        <v>135</v>
      </c>
      <c r="F265" s="68">
        <v>0</v>
      </c>
      <c r="G265" s="69">
        <f t="shared" ref="G265:G266" si="28">C265*D265*F265</f>
        <v>0</v>
      </c>
    </row>
    <row r="266" spans="1:7" ht="22.8">
      <c r="A266" s="277" t="s">
        <v>499</v>
      </c>
      <c r="B266" s="244" t="s">
        <v>500</v>
      </c>
      <c r="C266" s="66">
        <v>1</v>
      </c>
      <c r="D266" s="66">
        <v>1</v>
      </c>
      <c r="E266" s="67" t="s">
        <v>135</v>
      </c>
      <c r="F266" s="68">
        <v>0</v>
      </c>
      <c r="G266" s="69">
        <f t="shared" si="28"/>
        <v>0</v>
      </c>
    </row>
    <row r="267" spans="1:7" ht="22.8">
      <c r="A267" s="288" t="s">
        <v>501</v>
      </c>
      <c r="B267" s="244" t="s">
        <v>191</v>
      </c>
      <c r="C267" s="86"/>
      <c r="D267" s="71">
        <v>0</v>
      </c>
      <c r="E267" s="72" t="s">
        <v>161</v>
      </c>
      <c r="F267" s="73">
        <f>SUM(G259:G266)</f>
        <v>0</v>
      </c>
      <c r="G267" s="69">
        <f>D267*F267</f>
        <v>0</v>
      </c>
    </row>
    <row r="268" spans="1:7" ht="22.8">
      <c r="A268" s="288" t="s">
        <v>502</v>
      </c>
      <c r="B268" s="243" t="s">
        <v>216</v>
      </c>
      <c r="C268" s="66">
        <v>1</v>
      </c>
      <c r="D268" s="66">
        <v>1</v>
      </c>
      <c r="E268" s="67" t="s">
        <v>135</v>
      </c>
      <c r="F268" s="68">
        <v>0</v>
      </c>
      <c r="G268" s="69">
        <f t="shared" ref="G268" si="29">C268*D268*F268</f>
        <v>0</v>
      </c>
    </row>
    <row r="269" spans="1:7" ht="22.8">
      <c r="A269" s="103" t="s">
        <v>503</v>
      </c>
      <c r="B269" s="104" t="s">
        <v>126</v>
      </c>
      <c r="C269" s="66">
        <v>1</v>
      </c>
      <c r="D269" s="66">
        <v>1</v>
      </c>
      <c r="E269" s="67" t="s">
        <v>135</v>
      </c>
      <c r="F269" s="68">
        <v>0</v>
      </c>
      <c r="G269" s="69">
        <f t="shared" si="26"/>
        <v>0</v>
      </c>
    </row>
    <row r="270" spans="1:7" s="59" customFormat="1" ht="19.2" customHeight="1">
      <c r="A270" s="195">
        <v>19</v>
      </c>
      <c r="B270" s="157" t="s">
        <v>504</v>
      </c>
      <c r="C270" s="162"/>
      <c r="D270" s="82"/>
      <c r="E270" s="112"/>
      <c r="F270" s="82"/>
      <c r="G270" s="181">
        <f>SUM(G259:G269)</f>
        <v>0</v>
      </c>
    </row>
    <row r="271" spans="1:7" ht="12">
      <c r="A271" s="88"/>
      <c r="D271" s="51"/>
      <c r="G271" s="200"/>
    </row>
    <row r="272" spans="1:7" ht="12">
      <c r="A272" s="196">
        <v>20</v>
      </c>
      <c r="B272" s="156" t="s">
        <v>505</v>
      </c>
      <c r="C272" s="156"/>
      <c r="D272" s="199"/>
      <c r="E272" s="199"/>
      <c r="F272" s="199"/>
      <c r="G272" s="200"/>
    </row>
    <row r="273" spans="1:7" ht="12">
      <c r="A273" s="160" t="s">
        <v>32</v>
      </c>
      <c r="B273" s="197" t="s">
        <v>122</v>
      </c>
      <c r="C273" s="63" t="s">
        <v>129</v>
      </c>
      <c r="D273" s="64" t="s">
        <v>130</v>
      </c>
      <c r="E273" s="64" t="s">
        <v>131</v>
      </c>
      <c r="F273" s="65" t="s">
        <v>132</v>
      </c>
      <c r="G273" s="142" t="s">
        <v>35</v>
      </c>
    </row>
    <row r="274" spans="1:7" ht="22.8">
      <c r="A274" s="277" t="s">
        <v>506</v>
      </c>
      <c r="B274" s="244" t="s">
        <v>507</v>
      </c>
      <c r="C274" s="66">
        <v>1</v>
      </c>
      <c r="D274" s="66">
        <v>1</v>
      </c>
      <c r="E274" s="67" t="s">
        <v>135</v>
      </c>
      <c r="F274" s="68">
        <v>0</v>
      </c>
      <c r="G274" s="69">
        <f t="shared" ref="G274:G286" si="30">C274*D274*F274</f>
        <v>0</v>
      </c>
    </row>
    <row r="275" spans="1:7" ht="22.8">
      <c r="A275" s="277" t="s">
        <v>508</v>
      </c>
      <c r="B275" s="244" t="s">
        <v>509</v>
      </c>
      <c r="C275" s="66">
        <v>1</v>
      </c>
      <c r="D275" s="66">
        <v>1</v>
      </c>
      <c r="E275" s="67" t="s">
        <v>135</v>
      </c>
      <c r="F275" s="68">
        <v>0</v>
      </c>
      <c r="G275" s="69">
        <f t="shared" ref="G275" si="31">C275*D275*F275</f>
        <v>0</v>
      </c>
    </row>
    <row r="276" spans="1:7" ht="22.8">
      <c r="A276" s="277" t="s">
        <v>510</v>
      </c>
      <c r="B276" s="244" t="s">
        <v>511</v>
      </c>
      <c r="C276" s="66">
        <v>1</v>
      </c>
      <c r="D276" s="66">
        <v>1</v>
      </c>
      <c r="E276" s="67" t="s">
        <v>135</v>
      </c>
      <c r="F276" s="68">
        <v>0</v>
      </c>
      <c r="G276" s="69">
        <f t="shared" si="30"/>
        <v>0</v>
      </c>
    </row>
    <row r="277" spans="1:7" ht="22.8">
      <c r="A277" s="277" t="s">
        <v>512</v>
      </c>
      <c r="B277" s="244" t="s">
        <v>513</v>
      </c>
      <c r="C277" s="66">
        <v>1</v>
      </c>
      <c r="D277" s="66">
        <v>1</v>
      </c>
      <c r="E277" s="67" t="s">
        <v>135</v>
      </c>
      <c r="F277" s="68">
        <v>0</v>
      </c>
      <c r="G277" s="69">
        <f t="shared" si="30"/>
        <v>0</v>
      </c>
    </row>
    <row r="278" spans="1:7" ht="22.8">
      <c r="A278" s="277" t="s">
        <v>514</v>
      </c>
      <c r="B278" s="244" t="s">
        <v>515</v>
      </c>
      <c r="C278" s="66">
        <v>1</v>
      </c>
      <c r="D278" s="66">
        <v>1</v>
      </c>
      <c r="E278" s="67" t="s">
        <v>135</v>
      </c>
      <c r="F278" s="68">
        <v>0</v>
      </c>
      <c r="G278" s="69">
        <f t="shared" si="30"/>
        <v>0</v>
      </c>
    </row>
    <row r="279" spans="1:7" ht="22.8">
      <c r="A279" s="277" t="s">
        <v>516</v>
      </c>
      <c r="B279" s="244" t="s">
        <v>517</v>
      </c>
      <c r="C279" s="66">
        <v>1</v>
      </c>
      <c r="D279" s="66">
        <v>1</v>
      </c>
      <c r="E279" s="67" t="s">
        <v>135</v>
      </c>
      <c r="F279" s="68">
        <v>0</v>
      </c>
      <c r="G279" s="69">
        <f t="shared" ref="G279" si="32">C279*D279*F279</f>
        <v>0</v>
      </c>
    </row>
    <row r="280" spans="1:7" ht="22.8">
      <c r="A280" s="277" t="s">
        <v>518</v>
      </c>
      <c r="B280" s="244" t="s">
        <v>519</v>
      </c>
      <c r="C280" s="66">
        <v>1</v>
      </c>
      <c r="D280" s="66">
        <v>1</v>
      </c>
      <c r="E280" s="67" t="s">
        <v>135</v>
      </c>
      <c r="F280" s="68">
        <v>0</v>
      </c>
      <c r="G280" s="69">
        <f t="shared" si="30"/>
        <v>0</v>
      </c>
    </row>
    <row r="281" spans="1:7" ht="22.8">
      <c r="A281" s="277" t="s">
        <v>520</v>
      </c>
      <c r="B281" s="244" t="s">
        <v>521</v>
      </c>
      <c r="C281" s="66">
        <v>1</v>
      </c>
      <c r="D281" s="66">
        <v>1</v>
      </c>
      <c r="E281" s="67" t="s">
        <v>135</v>
      </c>
      <c r="F281" s="68">
        <v>0</v>
      </c>
      <c r="G281" s="69">
        <f t="shared" si="30"/>
        <v>0</v>
      </c>
    </row>
    <row r="282" spans="1:7" ht="22.8">
      <c r="A282" s="277" t="s">
        <v>522</v>
      </c>
      <c r="B282" s="244" t="s">
        <v>523</v>
      </c>
      <c r="C282" s="66">
        <v>1</v>
      </c>
      <c r="D282" s="66">
        <v>1</v>
      </c>
      <c r="E282" s="67" t="s">
        <v>135</v>
      </c>
      <c r="F282" s="68">
        <v>0</v>
      </c>
      <c r="G282" s="69">
        <f t="shared" si="30"/>
        <v>0</v>
      </c>
    </row>
    <row r="283" spans="1:7" ht="22.8">
      <c r="A283" s="278" t="s">
        <v>524</v>
      </c>
      <c r="B283" s="244" t="s">
        <v>525</v>
      </c>
      <c r="C283" s="66">
        <v>1</v>
      </c>
      <c r="D283" s="66">
        <v>1</v>
      </c>
      <c r="E283" s="67" t="s">
        <v>135</v>
      </c>
      <c r="F283" s="68">
        <v>0</v>
      </c>
      <c r="G283" s="69">
        <f t="shared" si="30"/>
        <v>0</v>
      </c>
    </row>
    <row r="284" spans="1:7" ht="22.8">
      <c r="A284" s="288" t="s">
        <v>526</v>
      </c>
      <c r="B284" s="244" t="s">
        <v>191</v>
      </c>
      <c r="C284" s="86"/>
      <c r="D284" s="71">
        <v>0</v>
      </c>
      <c r="E284" s="72" t="s">
        <v>161</v>
      </c>
      <c r="F284" s="73">
        <f>SUM(G274:G283)</f>
        <v>0</v>
      </c>
      <c r="G284" s="69">
        <f>D284*F284</f>
        <v>0</v>
      </c>
    </row>
    <row r="285" spans="1:7" ht="22.8">
      <c r="A285" s="288" t="s">
        <v>527</v>
      </c>
      <c r="B285" s="243" t="s">
        <v>216</v>
      </c>
      <c r="C285" s="66">
        <v>1</v>
      </c>
      <c r="D285" s="66">
        <v>1</v>
      </c>
      <c r="E285" s="67" t="s">
        <v>135</v>
      </c>
      <c r="F285" s="68">
        <v>0</v>
      </c>
      <c r="G285" s="69">
        <f t="shared" ref="G285" si="33">C285*D285*F285</f>
        <v>0</v>
      </c>
    </row>
    <row r="286" spans="1:7" ht="22.8">
      <c r="A286" s="242" t="s">
        <v>528</v>
      </c>
      <c r="B286" s="104" t="s">
        <v>126</v>
      </c>
      <c r="C286" s="66">
        <v>1</v>
      </c>
      <c r="D286" s="66">
        <v>1</v>
      </c>
      <c r="E286" s="67" t="s">
        <v>135</v>
      </c>
      <c r="F286" s="68">
        <v>0</v>
      </c>
      <c r="G286" s="69">
        <f t="shared" si="30"/>
        <v>0</v>
      </c>
    </row>
    <row r="287" spans="1:7" s="59" customFormat="1" ht="19.2" customHeight="1">
      <c r="A287" s="195">
        <v>20</v>
      </c>
      <c r="B287" s="157" t="s">
        <v>529</v>
      </c>
      <c r="C287" s="162"/>
      <c r="D287" s="82"/>
      <c r="E287" s="82"/>
      <c r="F287" s="82"/>
      <c r="G287" s="181">
        <f>SUM(G274:G286)</f>
        <v>0</v>
      </c>
    </row>
    <row r="288" spans="1:7">
      <c r="A288" s="75"/>
      <c r="D288" s="51"/>
      <c r="G288" s="77"/>
    </row>
    <row r="289" spans="1:7" ht="12">
      <c r="A289" s="196">
        <v>21</v>
      </c>
      <c r="B289" s="156" t="s">
        <v>530</v>
      </c>
      <c r="C289" s="156"/>
      <c r="D289" s="199"/>
      <c r="E289" s="199"/>
      <c r="F289" s="199"/>
      <c r="G289" s="200"/>
    </row>
    <row r="290" spans="1:7" ht="12">
      <c r="A290" s="160" t="s">
        <v>32</v>
      </c>
      <c r="B290" s="197" t="s">
        <v>122</v>
      </c>
      <c r="C290" s="63" t="s">
        <v>129</v>
      </c>
      <c r="D290" s="64" t="s">
        <v>130</v>
      </c>
      <c r="E290" s="64" t="s">
        <v>131</v>
      </c>
      <c r="F290" s="65" t="s">
        <v>132</v>
      </c>
      <c r="G290" s="142" t="s">
        <v>35</v>
      </c>
    </row>
    <row r="291" spans="1:7" ht="22.8">
      <c r="A291" s="103" t="s">
        <v>531</v>
      </c>
      <c r="B291" s="104" t="s">
        <v>532</v>
      </c>
      <c r="C291" s="66">
        <v>1</v>
      </c>
      <c r="D291" s="66">
        <v>1</v>
      </c>
      <c r="E291" s="67" t="s">
        <v>135</v>
      </c>
      <c r="F291" s="68">
        <v>0</v>
      </c>
      <c r="G291" s="69">
        <f>C291*D291*F291</f>
        <v>0</v>
      </c>
    </row>
    <row r="292" spans="1:7" ht="22.8">
      <c r="A292" s="102" t="s">
        <v>533</v>
      </c>
      <c r="B292" s="111" t="s">
        <v>534</v>
      </c>
      <c r="C292" s="66">
        <v>1</v>
      </c>
      <c r="D292" s="66">
        <v>1</v>
      </c>
      <c r="E292" s="67" t="s">
        <v>135</v>
      </c>
      <c r="F292" s="68">
        <v>0</v>
      </c>
      <c r="G292" s="69">
        <f t="shared" ref="G292:G313" si="34">C292*D292*F292</f>
        <v>0</v>
      </c>
    </row>
    <row r="293" spans="1:7" ht="22.8">
      <c r="A293" s="102" t="s">
        <v>535</v>
      </c>
      <c r="B293" s="111" t="s">
        <v>334</v>
      </c>
      <c r="C293" s="66">
        <v>1</v>
      </c>
      <c r="D293" s="66">
        <v>1</v>
      </c>
      <c r="E293" s="67" t="s">
        <v>135</v>
      </c>
      <c r="F293" s="68">
        <v>0</v>
      </c>
      <c r="G293" s="69">
        <f t="shared" si="34"/>
        <v>0</v>
      </c>
    </row>
    <row r="294" spans="1:7" ht="22.8">
      <c r="A294" s="102" t="s">
        <v>536</v>
      </c>
      <c r="B294" s="111" t="s">
        <v>537</v>
      </c>
      <c r="C294" s="66">
        <v>1</v>
      </c>
      <c r="D294" s="66">
        <v>1</v>
      </c>
      <c r="E294" s="67" t="s">
        <v>135</v>
      </c>
      <c r="F294" s="68">
        <v>0</v>
      </c>
      <c r="G294" s="69">
        <f t="shared" si="34"/>
        <v>0</v>
      </c>
    </row>
    <row r="295" spans="1:7" ht="22.8">
      <c r="A295" s="102" t="s">
        <v>538</v>
      </c>
      <c r="B295" s="111" t="s">
        <v>539</v>
      </c>
      <c r="C295" s="66">
        <v>1</v>
      </c>
      <c r="D295" s="66">
        <v>1</v>
      </c>
      <c r="E295" s="67" t="s">
        <v>135</v>
      </c>
      <c r="F295" s="68">
        <v>0</v>
      </c>
      <c r="G295" s="69">
        <f t="shared" si="34"/>
        <v>0</v>
      </c>
    </row>
    <row r="296" spans="1:7" ht="22.8">
      <c r="A296" s="102" t="s">
        <v>540</v>
      </c>
      <c r="B296" s="111" t="s">
        <v>541</v>
      </c>
      <c r="C296" s="66">
        <v>1</v>
      </c>
      <c r="D296" s="66">
        <v>1</v>
      </c>
      <c r="E296" s="67" t="s">
        <v>135</v>
      </c>
      <c r="F296" s="68">
        <v>0</v>
      </c>
      <c r="G296" s="69">
        <f t="shared" si="34"/>
        <v>0</v>
      </c>
    </row>
    <row r="297" spans="1:7" ht="22.8">
      <c r="A297" s="103" t="s">
        <v>542</v>
      </c>
      <c r="B297" s="104" t="s">
        <v>543</v>
      </c>
      <c r="C297" s="66">
        <v>1</v>
      </c>
      <c r="D297" s="66">
        <v>1</v>
      </c>
      <c r="E297" s="67" t="s">
        <v>135</v>
      </c>
      <c r="F297" s="68">
        <v>0</v>
      </c>
      <c r="G297" s="69">
        <f t="shared" si="34"/>
        <v>0</v>
      </c>
    </row>
    <row r="298" spans="1:7" ht="22.8">
      <c r="A298" s="102" t="s">
        <v>544</v>
      </c>
      <c r="B298" s="111" t="s">
        <v>545</v>
      </c>
      <c r="C298" s="66">
        <v>1</v>
      </c>
      <c r="D298" s="66">
        <v>1</v>
      </c>
      <c r="E298" s="67" t="s">
        <v>135</v>
      </c>
      <c r="F298" s="68">
        <v>0</v>
      </c>
      <c r="G298" s="69">
        <f t="shared" si="34"/>
        <v>0</v>
      </c>
    </row>
    <row r="299" spans="1:7" ht="22.8">
      <c r="A299" s="102" t="s">
        <v>546</v>
      </c>
      <c r="B299" s="111" t="s">
        <v>547</v>
      </c>
      <c r="C299" s="66">
        <v>1</v>
      </c>
      <c r="D299" s="66">
        <v>1</v>
      </c>
      <c r="E299" s="67" t="s">
        <v>135</v>
      </c>
      <c r="F299" s="68">
        <v>0</v>
      </c>
      <c r="G299" s="69">
        <f t="shared" si="34"/>
        <v>0</v>
      </c>
    </row>
    <row r="300" spans="1:7" ht="22.8">
      <c r="A300" s="102" t="s">
        <v>548</v>
      </c>
      <c r="B300" s="111" t="s">
        <v>549</v>
      </c>
      <c r="C300" s="66">
        <v>1</v>
      </c>
      <c r="D300" s="66">
        <v>1</v>
      </c>
      <c r="E300" s="67" t="s">
        <v>135</v>
      </c>
      <c r="F300" s="68">
        <v>0</v>
      </c>
      <c r="G300" s="69">
        <f t="shared" si="34"/>
        <v>0</v>
      </c>
    </row>
    <row r="301" spans="1:7" ht="22.8">
      <c r="A301" s="102" t="s">
        <v>550</v>
      </c>
      <c r="B301" s="111" t="s">
        <v>551</v>
      </c>
      <c r="C301" s="66">
        <v>1</v>
      </c>
      <c r="D301" s="66">
        <v>1</v>
      </c>
      <c r="E301" s="67" t="s">
        <v>135</v>
      </c>
      <c r="F301" s="68">
        <v>0</v>
      </c>
      <c r="G301" s="69">
        <f t="shared" si="34"/>
        <v>0</v>
      </c>
    </row>
    <row r="302" spans="1:7" ht="22.8">
      <c r="A302" s="103" t="s">
        <v>552</v>
      </c>
      <c r="B302" s="104" t="s">
        <v>553</v>
      </c>
      <c r="C302" s="66">
        <v>1</v>
      </c>
      <c r="D302" s="66">
        <v>1</v>
      </c>
      <c r="E302" s="67" t="s">
        <v>135</v>
      </c>
      <c r="F302" s="68">
        <v>0</v>
      </c>
      <c r="G302" s="69">
        <f t="shared" si="34"/>
        <v>0</v>
      </c>
    </row>
    <row r="303" spans="1:7" ht="22.8">
      <c r="A303" s="102" t="s">
        <v>554</v>
      </c>
      <c r="B303" s="111" t="s">
        <v>555</v>
      </c>
      <c r="C303" s="66">
        <v>1</v>
      </c>
      <c r="D303" s="66">
        <v>1</v>
      </c>
      <c r="E303" s="67" t="s">
        <v>135</v>
      </c>
      <c r="F303" s="68">
        <v>0</v>
      </c>
      <c r="G303" s="69">
        <f t="shared" si="34"/>
        <v>0</v>
      </c>
    </row>
    <row r="304" spans="1:7" ht="22.8">
      <c r="A304" s="102" t="s">
        <v>556</v>
      </c>
      <c r="B304" s="111" t="s">
        <v>557</v>
      </c>
      <c r="C304" s="66">
        <v>1</v>
      </c>
      <c r="D304" s="66">
        <v>1</v>
      </c>
      <c r="E304" s="67" t="s">
        <v>135</v>
      </c>
      <c r="F304" s="68">
        <v>0</v>
      </c>
      <c r="G304" s="69">
        <f t="shared" si="34"/>
        <v>0</v>
      </c>
    </row>
    <row r="305" spans="1:7" ht="22.8">
      <c r="A305" s="102" t="s">
        <v>558</v>
      </c>
      <c r="B305" s="111" t="s">
        <v>559</v>
      </c>
      <c r="C305" s="66">
        <v>1</v>
      </c>
      <c r="D305" s="66">
        <v>1</v>
      </c>
      <c r="E305" s="67" t="s">
        <v>135</v>
      </c>
      <c r="F305" s="68">
        <v>0</v>
      </c>
      <c r="G305" s="69">
        <f t="shared" si="34"/>
        <v>0</v>
      </c>
    </row>
    <row r="306" spans="1:7" ht="22.8">
      <c r="A306" s="103" t="s">
        <v>560</v>
      </c>
      <c r="B306" s="104" t="s">
        <v>561</v>
      </c>
      <c r="C306" s="66">
        <v>1</v>
      </c>
      <c r="D306" s="66">
        <v>1</v>
      </c>
      <c r="E306" s="67" t="s">
        <v>135</v>
      </c>
      <c r="F306" s="68">
        <v>0</v>
      </c>
      <c r="G306" s="69">
        <f t="shared" si="34"/>
        <v>0</v>
      </c>
    </row>
    <row r="307" spans="1:7" ht="22.8">
      <c r="A307" s="103" t="s">
        <v>562</v>
      </c>
      <c r="B307" s="104" t="s">
        <v>563</v>
      </c>
      <c r="C307" s="66">
        <v>1</v>
      </c>
      <c r="D307" s="66">
        <v>1</v>
      </c>
      <c r="E307" s="67" t="s">
        <v>135</v>
      </c>
      <c r="F307" s="68">
        <v>0</v>
      </c>
      <c r="G307" s="69">
        <f t="shared" si="34"/>
        <v>0</v>
      </c>
    </row>
    <row r="308" spans="1:7" ht="22.8">
      <c r="A308" s="102" t="s">
        <v>564</v>
      </c>
      <c r="B308" s="111" t="s">
        <v>565</v>
      </c>
      <c r="C308" s="66">
        <v>1</v>
      </c>
      <c r="D308" s="66">
        <v>1</v>
      </c>
      <c r="E308" s="67" t="s">
        <v>135</v>
      </c>
      <c r="F308" s="68">
        <v>0</v>
      </c>
      <c r="G308" s="69">
        <f t="shared" si="34"/>
        <v>0</v>
      </c>
    </row>
    <row r="309" spans="1:7" ht="22.8">
      <c r="A309" s="102" t="s">
        <v>566</v>
      </c>
      <c r="B309" s="111" t="s">
        <v>567</v>
      </c>
      <c r="C309" s="66">
        <v>1</v>
      </c>
      <c r="D309" s="66">
        <v>1</v>
      </c>
      <c r="E309" s="67" t="s">
        <v>135</v>
      </c>
      <c r="F309" s="68">
        <v>0</v>
      </c>
      <c r="G309" s="69">
        <f t="shared" si="34"/>
        <v>0</v>
      </c>
    </row>
    <row r="310" spans="1:7" ht="22.8">
      <c r="A310" s="103" t="s">
        <v>568</v>
      </c>
      <c r="B310" s="104" t="s">
        <v>569</v>
      </c>
      <c r="C310" s="66">
        <v>1</v>
      </c>
      <c r="D310" s="66">
        <v>1</v>
      </c>
      <c r="E310" s="67" t="s">
        <v>135</v>
      </c>
      <c r="F310" s="68">
        <v>0</v>
      </c>
      <c r="G310" s="69">
        <f t="shared" si="34"/>
        <v>0</v>
      </c>
    </row>
    <row r="311" spans="1:7" ht="22.8">
      <c r="A311" s="91" t="s">
        <v>570</v>
      </c>
      <c r="B311" s="104" t="s">
        <v>191</v>
      </c>
      <c r="C311" s="86"/>
      <c r="D311" s="71">
        <v>0</v>
      </c>
      <c r="E311" s="72" t="s">
        <v>161</v>
      </c>
      <c r="F311" s="73">
        <f>SUM(G291:G310)</f>
        <v>0</v>
      </c>
      <c r="G311" s="69">
        <f>D311*F311</f>
        <v>0</v>
      </c>
    </row>
    <row r="312" spans="1:7" ht="22.8">
      <c r="A312" s="91" t="s">
        <v>571</v>
      </c>
      <c r="B312" s="85" t="s">
        <v>216</v>
      </c>
      <c r="C312" s="66">
        <v>1</v>
      </c>
      <c r="D312" s="66">
        <v>1</v>
      </c>
      <c r="E312" s="67" t="s">
        <v>135</v>
      </c>
      <c r="F312" s="68">
        <v>0</v>
      </c>
      <c r="G312" s="69">
        <f t="shared" ref="G312" si="35">C312*D312*F312</f>
        <v>0</v>
      </c>
    </row>
    <row r="313" spans="1:7" ht="22.8">
      <c r="A313" s="103" t="s">
        <v>572</v>
      </c>
      <c r="B313" s="104" t="s">
        <v>126</v>
      </c>
      <c r="C313" s="66">
        <v>1</v>
      </c>
      <c r="D313" s="66">
        <v>1</v>
      </c>
      <c r="E313" s="67" t="s">
        <v>135</v>
      </c>
      <c r="F313" s="68">
        <v>0</v>
      </c>
      <c r="G313" s="69">
        <f t="shared" si="34"/>
        <v>0</v>
      </c>
    </row>
    <row r="314" spans="1:7" s="59" customFormat="1" ht="19.2" customHeight="1">
      <c r="A314" s="195">
        <v>21</v>
      </c>
      <c r="B314" s="157" t="s">
        <v>573</v>
      </c>
      <c r="C314" s="162"/>
      <c r="D314" s="82"/>
      <c r="E314" s="82"/>
      <c r="F314" s="82"/>
      <c r="G314" s="181">
        <f>SUM(G291:G313)</f>
        <v>0</v>
      </c>
    </row>
    <row r="315" spans="1:7">
      <c r="A315" s="75"/>
      <c r="D315" s="51"/>
      <c r="G315" s="77"/>
    </row>
    <row r="316" spans="1:7" ht="12">
      <c r="A316" s="196">
        <v>22</v>
      </c>
      <c r="B316" s="156" t="s">
        <v>574</v>
      </c>
      <c r="C316" s="156"/>
      <c r="D316" s="199"/>
      <c r="E316" s="199"/>
      <c r="F316" s="199"/>
      <c r="G316" s="200"/>
    </row>
    <row r="317" spans="1:7" ht="12">
      <c r="A317" s="160" t="s">
        <v>32</v>
      </c>
      <c r="B317" s="197" t="s">
        <v>122</v>
      </c>
      <c r="C317" s="63" t="s">
        <v>129</v>
      </c>
      <c r="D317" s="64" t="s">
        <v>130</v>
      </c>
      <c r="E317" s="64" t="s">
        <v>131</v>
      </c>
      <c r="F317" s="65" t="s">
        <v>132</v>
      </c>
      <c r="G317" s="142" t="s">
        <v>35</v>
      </c>
    </row>
    <row r="318" spans="1:7" ht="22.8">
      <c r="A318" s="103" t="s">
        <v>575</v>
      </c>
      <c r="B318" s="85" t="s">
        <v>576</v>
      </c>
      <c r="C318" s="66">
        <v>1</v>
      </c>
      <c r="D318" s="66">
        <v>1</v>
      </c>
      <c r="E318" s="67" t="s">
        <v>135</v>
      </c>
      <c r="F318" s="68">
        <v>0</v>
      </c>
      <c r="G318" s="69">
        <f t="shared" ref="G318:G332" si="36">C318*D318*F318</f>
        <v>0</v>
      </c>
    </row>
    <row r="319" spans="1:7" ht="22.8">
      <c r="A319" s="277" t="s">
        <v>577</v>
      </c>
      <c r="B319" s="243" t="s">
        <v>578</v>
      </c>
      <c r="C319" s="66">
        <v>1</v>
      </c>
      <c r="D319" s="66">
        <v>1</v>
      </c>
      <c r="E319" s="67" t="s">
        <v>135</v>
      </c>
      <c r="F319" s="68">
        <v>0</v>
      </c>
      <c r="G319" s="69">
        <f t="shared" si="36"/>
        <v>0</v>
      </c>
    </row>
    <row r="320" spans="1:7" ht="22.8">
      <c r="A320" s="277" t="s">
        <v>579</v>
      </c>
      <c r="B320" s="243" t="s">
        <v>580</v>
      </c>
      <c r="C320" s="66">
        <v>1</v>
      </c>
      <c r="D320" s="66">
        <v>1</v>
      </c>
      <c r="E320" s="67" t="s">
        <v>135</v>
      </c>
      <c r="F320" s="68">
        <v>0</v>
      </c>
      <c r="G320" s="69">
        <f t="shared" si="36"/>
        <v>0</v>
      </c>
    </row>
    <row r="321" spans="1:7" ht="34.200000000000003">
      <c r="A321" s="277" t="s">
        <v>581</v>
      </c>
      <c r="B321" s="243" t="s">
        <v>582</v>
      </c>
      <c r="C321" s="66">
        <v>1</v>
      </c>
      <c r="D321" s="66">
        <v>1</v>
      </c>
      <c r="E321" s="67" t="s">
        <v>135</v>
      </c>
      <c r="F321" s="68">
        <v>0</v>
      </c>
      <c r="G321" s="69">
        <f t="shared" si="36"/>
        <v>0</v>
      </c>
    </row>
    <row r="322" spans="1:7" ht="22.8">
      <c r="A322" s="277" t="s">
        <v>583</v>
      </c>
      <c r="B322" s="243" t="s">
        <v>584</v>
      </c>
      <c r="C322" s="66">
        <v>1</v>
      </c>
      <c r="D322" s="66">
        <v>1</v>
      </c>
      <c r="E322" s="67" t="s">
        <v>135</v>
      </c>
      <c r="F322" s="68">
        <v>0</v>
      </c>
      <c r="G322" s="69">
        <f t="shared" si="36"/>
        <v>0</v>
      </c>
    </row>
    <row r="323" spans="1:7" ht="22.8">
      <c r="A323" s="277" t="s">
        <v>585</v>
      </c>
      <c r="B323" s="243" t="s">
        <v>586</v>
      </c>
      <c r="C323" s="66">
        <v>1</v>
      </c>
      <c r="D323" s="66">
        <v>1</v>
      </c>
      <c r="E323" s="67" t="s">
        <v>135</v>
      </c>
      <c r="F323" s="68">
        <v>0</v>
      </c>
      <c r="G323" s="69">
        <f t="shared" si="36"/>
        <v>0</v>
      </c>
    </row>
    <row r="324" spans="1:7" ht="22.8">
      <c r="A324" s="277" t="s">
        <v>587</v>
      </c>
      <c r="B324" s="243" t="s">
        <v>588</v>
      </c>
      <c r="C324" s="66">
        <v>1</v>
      </c>
      <c r="D324" s="66">
        <v>1</v>
      </c>
      <c r="E324" s="67" t="s">
        <v>135</v>
      </c>
      <c r="F324" s="68">
        <v>0</v>
      </c>
      <c r="G324" s="69">
        <f t="shared" ref="G324" si="37">C324*D324*F324</f>
        <v>0</v>
      </c>
    </row>
    <row r="325" spans="1:7" ht="22.8">
      <c r="A325" s="277" t="s">
        <v>589</v>
      </c>
      <c r="B325" s="243" t="s">
        <v>590</v>
      </c>
      <c r="C325" s="66">
        <v>1</v>
      </c>
      <c r="D325" s="66">
        <v>1</v>
      </c>
      <c r="E325" s="67" t="s">
        <v>135</v>
      </c>
      <c r="F325" s="68">
        <v>0</v>
      </c>
      <c r="G325" s="69">
        <f t="shared" si="36"/>
        <v>0</v>
      </c>
    </row>
    <row r="326" spans="1:7" ht="22.8">
      <c r="A326" s="277" t="s">
        <v>591</v>
      </c>
      <c r="B326" s="243" t="s">
        <v>592</v>
      </c>
      <c r="C326" s="66">
        <v>1</v>
      </c>
      <c r="D326" s="66">
        <v>1</v>
      </c>
      <c r="E326" s="67" t="s">
        <v>135</v>
      </c>
      <c r="F326" s="68">
        <v>0</v>
      </c>
      <c r="G326" s="69">
        <f t="shared" si="36"/>
        <v>0</v>
      </c>
    </row>
    <row r="327" spans="1:7" ht="22.8">
      <c r="A327" s="277" t="s">
        <v>593</v>
      </c>
      <c r="B327" s="243" t="s">
        <v>594</v>
      </c>
      <c r="C327" s="66">
        <v>1</v>
      </c>
      <c r="D327" s="66">
        <v>1</v>
      </c>
      <c r="E327" s="67" t="s">
        <v>135</v>
      </c>
      <c r="F327" s="68">
        <v>0</v>
      </c>
      <c r="G327" s="69">
        <f t="shared" si="36"/>
        <v>0</v>
      </c>
    </row>
    <row r="328" spans="1:7" ht="22.8">
      <c r="A328" s="277" t="s">
        <v>595</v>
      </c>
      <c r="B328" s="243" t="s">
        <v>596</v>
      </c>
      <c r="C328" s="66">
        <v>1</v>
      </c>
      <c r="D328" s="66">
        <v>1</v>
      </c>
      <c r="E328" s="67" t="s">
        <v>135</v>
      </c>
      <c r="F328" s="68">
        <v>0</v>
      </c>
      <c r="G328" s="69">
        <f t="shared" si="36"/>
        <v>0</v>
      </c>
    </row>
    <row r="329" spans="1:7" ht="22.8">
      <c r="A329" s="277" t="s">
        <v>597</v>
      </c>
      <c r="B329" s="243" t="s">
        <v>598</v>
      </c>
      <c r="C329" s="66">
        <v>1</v>
      </c>
      <c r="D329" s="66">
        <v>1</v>
      </c>
      <c r="E329" s="67" t="s">
        <v>135</v>
      </c>
      <c r="F329" s="68">
        <v>0</v>
      </c>
      <c r="G329" s="69">
        <f t="shared" si="36"/>
        <v>0</v>
      </c>
    </row>
    <row r="330" spans="1:7" ht="22.8">
      <c r="A330" s="277" t="s">
        <v>570</v>
      </c>
      <c r="B330" s="244" t="s">
        <v>191</v>
      </c>
      <c r="C330" s="86"/>
      <c r="D330" s="71">
        <v>0</v>
      </c>
      <c r="E330" s="72" t="s">
        <v>161</v>
      </c>
      <c r="F330" s="73">
        <f>SUM(G318:G329)</f>
        <v>0</v>
      </c>
      <c r="G330" s="69">
        <f>D330*F330</f>
        <v>0</v>
      </c>
    </row>
    <row r="331" spans="1:7" ht="22.8">
      <c r="A331" s="277" t="s">
        <v>599</v>
      </c>
      <c r="B331" s="243" t="s">
        <v>216</v>
      </c>
      <c r="C331" s="66">
        <v>1</v>
      </c>
      <c r="D331" s="66">
        <v>1</v>
      </c>
      <c r="E331" s="67" t="s">
        <v>135</v>
      </c>
      <c r="F331" s="68">
        <v>0</v>
      </c>
      <c r="G331" s="69">
        <f t="shared" ref="G331" si="38">C331*D331*F331</f>
        <v>0</v>
      </c>
    </row>
    <row r="332" spans="1:7" ht="22.8">
      <c r="A332" s="103" t="s">
        <v>600</v>
      </c>
      <c r="B332" s="85" t="s">
        <v>126</v>
      </c>
      <c r="C332" s="66">
        <v>1</v>
      </c>
      <c r="D332" s="66">
        <v>1</v>
      </c>
      <c r="E332" s="67" t="s">
        <v>135</v>
      </c>
      <c r="F332" s="68">
        <v>0</v>
      </c>
      <c r="G332" s="69">
        <f t="shared" si="36"/>
        <v>0</v>
      </c>
    </row>
    <row r="333" spans="1:7" s="59" customFormat="1" ht="19.2" customHeight="1">
      <c r="A333" s="195">
        <v>22</v>
      </c>
      <c r="B333" s="157" t="s">
        <v>601</v>
      </c>
      <c r="C333" s="162"/>
      <c r="D333" s="82"/>
      <c r="E333" s="82"/>
      <c r="F333" s="82"/>
      <c r="G333" s="181">
        <f>SUM(G318:G332)</f>
        <v>0</v>
      </c>
    </row>
    <row r="334" spans="1:7" ht="12">
      <c r="A334" s="88"/>
      <c r="D334" s="51"/>
      <c r="G334" s="200"/>
    </row>
    <row r="335" spans="1:7" ht="12">
      <c r="A335" s="196">
        <v>23</v>
      </c>
      <c r="B335" s="156" t="s">
        <v>602</v>
      </c>
      <c r="C335" s="156"/>
      <c r="D335" s="199"/>
      <c r="E335" s="199"/>
      <c r="F335" s="199"/>
      <c r="G335" s="200"/>
    </row>
    <row r="336" spans="1:7" ht="12">
      <c r="A336" s="160" t="s">
        <v>32</v>
      </c>
      <c r="B336" s="197" t="s">
        <v>122</v>
      </c>
      <c r="C336" s="63" t="s">
        <v>129</v>
      </c>
      <c r="D336" s="64" t="s">
        <v>130</v>
      </c>
      <c r="E336" s="64" t="s">
        <v>131</v>
      </c>
      <c r="F336" s="65" t="s">
        <v>132</v>
      </c>
      <c r="G336" s="142" t="s">
        <v>35</v>
      </c>
    </row>
    <row r="337" spans="1:7" ht="22.8">
      <c r="A337" s="277" t="s">
        <v>603</v>
      </c>
      <c r="B337" s="244" t="s">
        <v>604</v>
      </c>
      <c r="C337" s="66">
        <v>1</v>
      </c>
      <c r="D337" s="66">
        <v>1</v>
      </c>
      <c r="E337" s="67" t="s">
        <v>135</v>
      </c>
      <c r="F337" s="68">
        <v>0</v>
      </c>
      <c r="G337" s="69">
        <f t="shared" ref="G337:G345" si="39">C337*D337*F337</f>
        <v>0</v>
      </c>
    </row>
    <row r="338" spans="1:7" ht="22.8">
      <c r="A338" s="277" t="s">
        <v>605</v>
      </c>
      <c r="B338" s="244" t="s">
        <v>606</v>
      </c>
      <c r="C338" s="66">
        <v>1</v>
      </c>
      <c r="D338" s="66">
        <v>1</v>
      </c>
      <c r="E338" s="67" t="s">
        <v>135</v>
      </c>
      <c r="F338" s="68">
        <v>0</v>
      </c>
      <c r="G338" s="69">
        <f t="shared" si="39"/>
        <v>0</v>
      </c>
    </row>
    <row r="339" spans="1:7" ht="22.8">
      <c r="A339" s="277" t="s">
        <v>607</v>
      </c>
      <c r="B339" s="244" t="s">
        <v>608</v>
      </c>
      <c r="C339" s="66">
        <v>1</v>
      </c>
      <c r="D339" s="66">
        <v>1</v>
      </c>
      <c r="E339" s="67" t="s">
        <v>135</v>
      </c>
      <c r="F339" s="68">
        <v>0</v>
      </c>
      <c r="G339" s="69">
        <f t="shared" si="39"/>
        <v>0</v>
      </c>
    </row>
    <row r="340" spans="1:7" ht="22.8">
      <c r="A340" s="277" t="s">
        <v>609</v>
      </c>
      <c r="B340" s="243" t="s">
        <v>610</v>
      </c>
      <c r="C340" s="66">
        <v>1</v>
      </c>
      <c r="D340" s="66">
        <v>1</v>
      </c>
      <c r="E340" s="67" t="s">
        <v>135</v>
      </c>
      <c r="F340" s="68">
        <v>0</v>
      </c>
      <c r="G340" s="69">
        <f t="shared" si="39"/>
        <v>0</v>
      </c>
    </row>
    <row r="341" spans="1:7" ht="22.8">
      <c r="A341" s="277" t="s">
        <v>611</v>
      </c>
      <c r="B341" s="243" t="s">
        <v>612</v>
      </c>
      <c r="C341" s="66">
        <v>1</v>
      </c>
      <c r="D341" s="66">
        <v>1</v>
      </c>
      <c r="E341" s="67" t="s">
        <v>135</v>
      </c>
      <c r="F341" s="68">
        <v>0</v>
      </c>
      <c r="G341" s="69">
        <f t="shared" si="39"/>
        <v>0</v>
      </c>
    </row>
    <row r="342" spans="1:7" ht="22.8">
      <c r="A342" s="277" t="s">
        <v>613</v>
      </c>
      <c r="B342" s="243" t="s">
        <v>614</v>
      </c>
      <c r="C342" s="66">
        <v>1</v>
      </c>
      <c r="D342" s="66">
        <v>1</v>
      </c>
      <c r="E342" s="67" t="s">
        <v>135</v>
      </c>
      <c r="F342" s="68">
        <v>0</v>
      </c>
      <c r="G342" s="69">
        <f t="shared" si="39"/>
        <v>0</v>
      </c>
    </row>
    <row r="343" spans="1:7" ht="22.8">
      <c r="A343" s="277" t="s">
        <v>615</v>
      </c>
      <c r="B343" s="244" t="s">
        <v>191</v>
      </c>
      <c r="C343" s="86"/>
      <c r="D343" s="71">
        <v>0</v>
      </c>
      <c r="E343" s="72" t="s">
        <v>161</v>
      </c>
      <c r="F343" s="73">
        <f>SUM(G337:G342)</f>
        <v>0</v>
      </c>
      <c r="G343" s="69">
        <f>D343*F343</f>
        <v>0</v>
      </c>
    </row>
    <row r="344" spans="1:7" ht="22.8">
      <c r="A344" s="277" t="s">
        <v>616</v>
      </c>
      <c r="B344" s="243" t="s">
        <v>216</v>
      </c>
      <c r="C344" s="66">
        <v>1</v>
      </c>
      <c r="D344" s="66">
        <v>1</v>
      </c>
      <c r="E344" s="67" t="s">
        <v>135</v>
      </c>
      <c r="F344" s="68">
        <v>0</v>
      </c>
      <c r="G344" s="69">
        <f t="shared" ref="G344" si="40">C344*D344*F344</f>
        <v>0</v>
      </c>
    </row>
    <row r="345" spans="1:7" ht="22.8">
      <c r="A345" s="103" t="s">
        <v>617</v>
      </c>
      <c r="B345" s="104" t="s">
        <v>126</v>
      </c>
      <c r="C345" s="66">
        <v>1</v>
      </c>
      <c r="D345" s="66">
        <v>1</v>
      </c>
      <c r="E345" s="67" t="s">
        <v>135</v>
      </c>
      <c r="F345" s="68">
        <v>0</v>
      </c>
      <c r="G345" s="69">
        <f t="shared" si="39"/>
        <v>0</v>
      </c>
    </row>
    <row r="346" spans="1:7" s="59" customFormat="1" ht="19.2" customHeight="1">
      <c r="A346" s="195">
        <v>23</v>
      </c>
      <c r="B346" s="157" t="s">
        <v>618</v>
      </c>
      <c r="C346" s="162"/>
      <c r="D346" s="82"/>
      <c r="E346" s="82"/>
      <c r="F346" s="82"/>
      <c r="G346" s="181">
        <f>SUM(G337:G345)</f>
        <v>0</v>
      </c>
    </row>
    <row r="347" spans="1:7">
      <c r="A347" s="75"/>
      <c r="D347" s="51"/>
      <c r="G347" s="77"/>
    </row>
    <row r="348" spans="1:7" ht="12">
      <c r="A348" s="196">
        <v>24</v>
      </c>
      <c r="B348" s="156" t="s">
        <v>619</v>
      </c>
      <c r="C348" s="156"/>
      <c r="D348" s="199"/>
      <c r="E348" s="199"/>
      <c r="F348" s="199"/>
      <c r="G348" s="200"/>
    </row>
    <row r="349" spans="1:7" ht="12">
      <c r="A349" s="160" t="s">
        <v>32</v>
      </c>
      <c r="B349" s="197" t="s">
        <v>122</v>
      </c>
      <c r="C349" s="63" t="s">
        <v>129</v>
      </c>
      <c r="D349" s="64" t="s">
        <v>130</v>
      </c>
      <c r="E349" s="64" t="s">
        <v>131</v>
      </c>
      <c r="F349" s="65" t="s">
        <v>132</v>
      </c>
      <c r="G349" s="142" t="s">
        <v>35</v>
      </c>
    </row>
    <row r="350" spans="1:7" ht="22.8">
      <c r="A350" s="103" t="s">
        <v>620</v>
      </c>
      <c r="B350" s="104" t="s">
        <v>621</v>
      </c>
      <c r="C350" s="66">
        <v>1</v>
      </c>
      <c r="D350" s="66">
        <v>1</v>
      </c>
      <c r="E350" s="67" t="s">
        <v>135</v>
      </c>
      <c r="F350" s="68">
        <v>0</v>
      </c>
      <c r="G350" s="69">
        <f t="shared" ref="G350:G360" si="41">C350*D350*F350</f>
        <v>0</v>
      </c>
    </row>
    <row r="351" spans="1:7" ht="22.8">
      <c r="A351" s="277" t="s">
        <v>622</v>
      </c>
      <c r="B351" s="244" t="s">
        <v>623</v>
      </c>
      <c r="C351" s="66">
        <v>1</v>
      </c>
      <c r="D351" s="66">
        <v>1</v>
      </c>
      <c r="E351" s="67" t="s">
        <v>135</v>
      </c>
      <c r="F351" s="68">
        <v>0</v>
      </c>
      <c r="G351" s="69">
        <f t="shared" si="41"/>
        <v>0</v>
      </c>
    </row>
    <row r="352" spans="1:7" ht="22.8">
      <c r="A352" s="277" t="s">
        <v>624</v>
      </c>
      <c r="B352" s="244" t="s">
        <v>625</v>
      </c>
      <c r="C352" s="66">
        <v>1</v>
      </c>
      <c r="D352" s="66">
        <v>1</v>
      </c>
      <c r="E352" s="67" t="s">
        <v>135</v>
      </c>
      <c r="F352" s="68">
        <v>0</v>
      </c>
      <c r="G352" s="69">
        <f t="shared" si="41"/>
        <v>0</v>
      </c>
    </row>
    <row r="353" spans="1:7" ht="22.8">
      <c r="A353" s="277" t="s">
        <v>626</v>
      </c>
      <c r="B353" s="244" t="s">
        <v>561</v>
      </c>
      <c r="C353" s="66">
        <v>1</v>
      </c>
      <c r="D353" s="66">
        <v>1</v>
      </c>
      <c r="E353" s="67" t="s">
        <v>135</v>
      </c>
      <c r="F353" s="68">
        <v>0</v>
      </c>
      <c r="G353" s="69">
        <f t="shared" si="41"/>
        <v>0</v>
      </c>
    </row>
    <row r="354" spans="1:7" ht="22.8">
      <c r="A354" s="277" t="s">
        <v>627</v>
      </c>
      <c r="B354" s="244" t="s">
        <v>628</v>
      </c>
      <c r="C354" s="66">
        <v>1</v>
      </c>
      <c r="D354" s="66">
        <v>1</v>
      </c>
      <c r="E354" s="67" t="s">
        <v>135</v>
      </c>
      <c r="F354" s="68">
        <v>0</v>
      </c>
      <c r="G354" s="69">
        <f t="shared" si="41"/>
        <v>0</v>
      </c>
    </row>
    <row r="355" spans="1:7" ht="22.8">
      <c r="A355" s="277" t="s">
        <v>629</v>
      </c>
      <c r="B355" s="244" t="s">
        <v>630</v>
      </c>
      <c r="C355" s="66">
        <v>1</v>
      </c>
      <c r="D355" s="66">
        <v>1</v>
      </c>
      <c r="E355" s="67" t="s">
        <v>135</v>
      </c>
      <c r="F355" s="68">
        <v>0</v>
      </c>
      <c r="G355" s="69">
        <f t="shared" si="41"/>
        <v>0</v>
      </c>
    </row>
    <row r="356" spans="1:7" ht="22.8">
      <c r="A356" s="277" t="s">
        <v>631</v>
      </c>
      <c r="B356" s="314" t="s">
        <v>426</v>
      </c>
      <c r="C356" s="66">
        <v>1</v>
      </c>
      <c r="D356" s="66">
        <v>1</v>
      </c>
      <c r="E356" s="67" t="s">
        <v>135</v>
      </c>
      <c r="F356" s="68">
        <v>0</v>
      </c>
      <c r="G356" s="69">
        <f t="shared" si="41"/>
        <v>0</v>
      </c>
    </row>
    <row r="357" spans="1:7" ht="22.8">
      <c r="A357" s="277" t="s">
        <v>632</v>
      </c>
      <c r="B357" s="243" t="s">
        <v>590</v>
      </c>
      <c r="C357" s="66">
        <v>1</v>
      </c>
      <c r="D357" s="66">
        <v>1</v>
      </c>
      <c r="E357" s="67" t="s">
        <v>135</v>
      </c>
      <c r="F357" s="68">
        <v>0</v>
      </c>
      <c r="G357" s="69">
        <f t="shared" ref="G357" si="42">C357*D357*F357</f>
        <v>0</v>
      </c>
    </row>
    <row r="358" spans="1:7" ht="22.8">
      <c r="A358" s="277" t="s">
        <v>633</v>
      </c>
      <c r="B358" s="244" t="s">
        <v>191</v>
      </c>
      <c r="C358" s="86"/>
      <c r="D358" s="71">
        <v>0</v>
      </c>
      <c r="E358" s="72" t="s">
        <v>161</v>
      </c>
      <c r="F358" s="73">
        <f>SUM(G350:G357)</f>
        <v>0</v>
      </c>
      <c r="G358" s="69">
        <f>D358*F358</f>
        <v>0</v>
      </c>
    </row>
    <row r="359" spans="1:7" ht="22.8">
      <c r="A359" s="277" t="s">
        <v>634</v>
      </c>
      <c r="B359" s="243" t="s">
        <v>216</v>
      </c>
      <c r="C359" s="66">
        <v>1</v>
      </c>
      <c r="D359" s="66">
        <v>1</v>
      </c>
      <c r="E359" s="67" t="s">
        <v>135</v>
      </c>
      <c r="F359" s="68">
        <v>0</v>
      </c>
      <c r="G359" s="69">
        <f t="shared" ref="G359" si="43">C359*D359*F359</f>
        <v>0</v>
      </c>
    </row>
    <row r="360" spans="1:7" ht="22.8">
      <c r="A360" s="103" t="s">
        <v>635</v>
      </c>
      <c r="B360" s="104" t="s">
        <v>126</v>
      </c>
      <c r="C360" s="66">
        <v>1</v>
      </c>
      <c r="D360" s="66">
        <v>1</v>
      </c>
      <c r="E360" s="67" t="s">
        <v>135</v>
      </c>
      <c r="F360" s="68">
        <v>0</v>
      </c>
      <c r="G360" s="69">
        <f t="shared" si="41"/>
        <v>0</v>
      </c>
    </row>
    <row r="361" spans="1:7" s="59" customFormat="1" ht="19.2" customHeight="1">
      <c r="A361" s="195">
        <v>24</v>
      </c>
      <c r="B361" s="157" t="s">
        <v>636</v>
      </c>
      <c r="C361" s="162"/>
      <c r="D361" s="82"/>
      <c r="E361" s="82"/>
      <c r="F361" s="82"/>
      <c r="G361" s="181">
        <f>SUM(G350:G360)</f>
        <v>0</v>
      </c>
    </row>
    <row r="362" spans="1:7">
      <c r="A362" s="88"/>
      <c r="D362" s="51"/>
      <c r="G362" s="77"/>
    </row>
    <row r="363" spans="1:7" ht="12">
      <c r="A363" s="196">
        <v>25</v>
      </c>
      <c r="B363" s="156" t="s">
        <v>637</v>
      </c>
      <c r="C363" s="156"/>
      <c r="D363" s="199"/>
      <c r="E363" s="199"/>
      <c r="F363" s="199"/>
      <c r="G363" s="200"/>
    </row>
    <row r="364" spans="1:7" ht="12">
      <c r="A364" s="160" t="s">
        <v>32</v>
      </c>
      <c r="B364" s="197" t="s">
        <v>122</v>
      </c>
      <c r="C364" s="63" t="s">
        <v>129</v>
      </c>
      <c r="D364" s="64" t="s">
        <v>130</v>
      </c>
      <c r="E364" s="64" t="s">
        <v>131</v>
      </c>
      <c r="F364" s="65" t="s">
        <v>132</v>
      </c>
      <c r="G364" s="142" t="s">
        <v>35</v>
      </c>
    </row>
    <row r="365" spans="1:7" ht="22.8">
      <c r="A365" s="103" t="s">
        <v>638</v>
      </c>
      <c r="B365" s="85" t="s">
        <v>545</v>
      </c>
      <c r="C365" s="66">
        <v>1</v>
      </c>
      <c r="D365" s="66">
        <v>1</v>
      </c>
      <c r="E365" s="67" t="s">
        <v>135</v>
      </c>
      <c r="F365" s="68">
        <v>0</v>
      </c>
      <c r="G365" s="69">
        <f t="shared" ref="G365:G372" si="44">C365*D365*F365</f>
        <v>0</v>
      </c>
    </row>
    <row r="366" spans="1:7" ht="22.8">
      <c r="A366" s="103" t="s">
        <v>639</v>
      </c>
      <c r="B366" s="85" t="s">
        <v>547</v>
      </c>
      <c r="C366" s="66">
        <v>1</v>
      </c>
      <c r="D366" s="66">
        <v>1</v>
      </c>
      <c r="E366" s="67" t="s">
        <v>135</v>
      </c>
      <c r="F366" s="68">
        <v>0</v>
      </c>
      <c r="G366" s="69">
        <f t="shared" si="44"/>
        <v>0</v>
      </c>
    </row>
    <row r="367" spans="1:7" ht="22.8">
      <c r="A367" s="277" t="s">
        <v>640</v>
      </c>
      <c r="B367" s="243" t="s">
        <v>641</v>
      </c>
      <c r="C367" s="66">
        <v>1</v>
      </c>
      <c r="D367" s="66">
        <v>1</v>
      </c>
      <c r="E367" s="67" t="s">
        <v>135</v>
      </c>
      <c r="F367" s="68">
        <v>0</v>
      </c>
      <c r="G367" s="69">
        <f t="shared" si="44"/>
        <v>0</v>
      </c>
    </row>
    <row r="368" spans="1:7" ht="22.8">
      <c r="A368" s="277" t="s">
        <v>642</v>
      </c>
      <c r="B368" s="243" t="s">
        <v>643</v>
      </c>
      <c r="C368" s="66">
        <v>1</v>
      </c>
      <c r="D368" s="66">
        <v>1</v>
      </c>
      <c r="E368" s="67" t="s">
        <v>135</v>
      </c>
      <c r="F368" s="68">
        <v>0</v>
      </c>
      <c r="G368" s="69">
        <f t="shared" si="44"/>
        <v>0</v>
      </c>
    </row>
    <row r="369" spans="1:7" ht="22.8">
      <c r="A369" s="277" t="s">
        <v>644</v>
      </c>
      <c r="B369" s="243" t="s">
        <v>645</v>
      </c>
      <c r="C369" s="66">
        <v>1</v>
      </c>
      <c r="D369" s="66">
        <v>1</v>
      </c>
      <c r="E369" s="67" t="s">
        <v>135</v>
      </c>
      <c r="F369" s="68">
        <v>0</v>
      </c>
      <c r="G369" s="69">
        <f t="shared" ref="G369" si="45">C369*D369*F369</f>
        <v>0</v>
      </c>
    </row>
    <row r="370" spans="1:7" ht="22.8">
      <c r="A370" s="277" t="s">
        <v>646</v>
      </c>
      <c r="B370" s="244" t="s">
        <v>191</v>
      </c>
      <c r="C370" s="86"/>
      <c r="D370" s="71">
        <v>0</v>
      </c>
      <c r="E370" s="72" t="s">
        <v>161</v>
      </c>
      <c r="F370" s="73">
        <f>SUM(G365:G369)</f>
        <v>0</v>
      </c>
      <c r="G370" s="69">
        <f>D370*F370</f>
        <v>0</v>
      </c>
    </row>
    <row r="371" spans="1:7" ht="22.8">
      <c r="A371" s="277" t="s">
        <v>647</v>
      </c>
      <c r="B371" s="243" t="s">
        <v>216</v>
      </c>
      <c r="C371" s="66">
        <v>1</v>
      </c>
      <c r="D371" s="66">
        <v>1</v>
      </c>
      <c r="E371" s="67" t="s">
        <v>135</v>
      </c>
      <c r="F371" s="68">
        <v>0</v>
      </c>
      <c r="G371" s="69">
        <f t="shared" ref="G371" si="46">C371*D371*F371</f>
        <v>0</v>
      </c>
    </row>
    <row r="372" spans="1:7" ht="22.8">
      <c r="A372" s="103" t="s">
        <v>648</v>
      </c>
      <c r="B372" s="104" t="s">
        <v>126</v>
      </c>
      <c r="C372" s="66">
        <v>1</v>
      </c>
      <c r="D372" s="66">
        <v>1</v>
      </c>
      <c r="E372" s="67" t="s">
        <v>135</v>
      </c>
      <c r="F372" s="68">
        <v>0</v>
      </c>
      <c r="G372" s="69">
        <f t="shared" si="44"/>
        <v>0</v>
      </c>
    </row>
    <row r="373" spans="1:7" s="59" customFormat="1" ht="19.2" customHeight="1">
      <c r="A373" s="195">
        <v>25</v>
      </c>
      <c r="B373" s="157" t="s">
        <v>649</v>
      </c>
      <c r="C373" s="162"/>
      <c r="D373" s="82"/>
      <c r="E373" s="82"/>
      <c r="F373" s="82"/>
      <c r="G373" s="181">
        <f>SUM(G365:G372)</f>
        <v>0</v>
      </c>
    </row>
    <row r="374" spans="1:7">
      <c r="A374" s="75"/>
      <c r="D374" s="51"/>
      <c r="G374" s="77"/>
    </row>
    <row r="375" spans="1:7" ht="12">
      <c r="A375" s="196">
        <v>26</v>
      </c>
      <c r="B375" s="156" t="s">
        <v>650</v>
      </c>
      <c r="C375" s="156"/>
      <c r="D375" s="199"/>
      <c r="E375" s="199"/>
      <c r="F375" s="199"/>
      <c r="G375" s="200"/>
    </row>
    <row r="376" spans="1:7" ht="12">
      <c r="A376" s="160" t="s">
        <v>32</v>
      </c>
      <c r="B376" s="197" t="s">
        <v>122</v>
      </c>
      <c r="C376" s="63" t="s">
        <v>129</v>
      </c>
      <c r="D376" s="64" t="s">
        <v>130</v>
      </c>
      <c r="E376" s="64" t="s">
        <v>131</v>
      </c>
      <c r="F376" s="65" t="s">
        <v>132</v>
      </c>
      <c r="G376" s="142" t="s">
        <v>35</v>
      </c>
    </row>
    <row r="377" spans="1:7" ht="22.8">
      <c r="A377" s="288" t="s">
        <v>651</v>
      </c>
      <c r="B377" s="244" t="s">
        <v>652</v>
      </c>
      <c r="C377" s="66">
        <v>1</v>
      </c>
      <c r="D377" s="66">
        <v>1</v>
      </c>
      <c r="E377" s="67" t="s">
        <v>135</v>
      </c>
      <c r="F377" s="68">
        <v>0</v>
      </c>
      <c r="G377" s="69">
        <f>C377*D377*F377</f>
        <v>0</v>
      </c>
    </row>
    <row r="378" spans="1:7" ht="22.8">
      <c r="A378" s="288" t="s">
        <v>653</v>
      </c>
      <c r="B378" s="244" t="s">
        <v>654</v>
      </c>
      <c r="C378" s="66">
        <v>1</v>
      </c>
      <c r="D378" s="66">
        <v>1</v>
      </c>
      <c r="E378" s="67" t="s">
        <v>135</v>
      </c>
      <c r="F378" s="68">
        <v>0</v>
      </c>
      <c r="G378" s="69">
        <f>C378*D378*F378</f>
        <v>0</v>
      </c>
    </row>
    <row r="379" spans="1:7" ht="22.8">
      <c r="A379" s="288" t="s">
        <v>655</v>
      </c>
      <c r="B379" s="244" t="s">
        <v>656</v>
      </c>
      <c r="C379" s="66">
        <v>1</v>
      </c>
      <c r="D379" s="66">
        <v>1</v>
      </c>
      <c r="E379" s="67" t="s">
        <v>135</v>
      </c>
      <c r="F379" s="68">
        <v>0</v>
      </c>
      <c r="G379" s="69">
        <f>C379*D379*F379</f>
        <v>0</v>
      </c>
    </row>
    <row r="380" spans="1:7" ht="22.8">
      <c r="A380" s="288" t="s">
        <v>657</v>
      </c>
      <c r="B380" s="244" t="s">
        <v>658</v>
      </c>
      <c r="C380" s="66">
        <v>1</v>
      </c>
      <c r="D380" s="66">
        <v>1</v>
      </c>
      <c r="E380" s="67" t="s">
        <v>135</v>
      </c>
      <c r="F380" s="68">
        <v>0</v>
      </c>
      <c r="G380" s="69">
        <f>C380*D380*F380</f>
        <v>0</v>
      </c>
    </row>
    <row r="381" spans="1:7" ht="22.8">
      <c r="A381" s="288" t="s">
        <v>659</v>
      </c>
      <c r="B381" s="244" t="s">
        <v>660</v>
      </c>
      <c r="C381" s="66">
        <v>1</v>
      </c>
      <c r="D381" s="66">
        <v>1</v>
      </c>
      <c r="E381" s="67" t="s">
        <v>135</v>
      </c>
      <c r="F381" s="68">
        <v>0</v>
      </c>
      <c r="G381" s="69">
        <f>C381*D381*F381</f>
        <v>0</v>
      </c>
    </row>
    <row r="382" spans="1:7" ht="22.8">
      <c r="A382" s="277" t="s">
        <v>661</v>
      </c>
      <c r="B382" s="244" t="s">
        <v>191</v>
      </c>
      <c r="C382" s="86"/>
      <c r="D382" s="71">
        <v>0</v>
      </c>
      <c r="E382" s="72" t="s">
        <v>161</v>
      </c>
      <c r="F382" s="73">
        <f>SUM(G377:G381)</f>
        <v>0</v>
      </c>
      <c r="G382" s="69">
        <f>D382*F382</f>
        <v>0</v>
      </c>
    </row>
    <row r="383" spans="1:7" ht="22.8">
      <c r="A383" s="277" t="s">
        <v>662</v>
      </c>
      <c r="B383" s="243" t="s">
        <v>216</v>
      </c>
      <c r="C383" s="66">
        <v>1</v>
      </c>
      <c r="D383" s="66">
        <v>1</v>
      </c>
      <c r="E383" s="67" t="s">
        <v>135</v>
      </c>
      <c r="F383" s="68">
        <v>0</v>
      </c>
      <c r="G383" s="69">
        <f t="shared" ref="G383" si="47">C383*D383*F383</f>
        <v>0</v>
      </c>
    </row>
    <row r="384" spans="1:7" ht="22.8">
      <c r="A384" s="288" t="s">
        <v>663</v>
      </c>
      <c r="B384" s="244" t="s">
        <v>126</v>
      </c>
      <c r="C384" s="66">
        <v>1</v>
      </c>
      <c r="D384" s="66">
        <v>1</v>
      </c>
      <c r="E384" s="67" t="s">
        <v>135</v>
      </c>
      <c r="F384" s="68">
        <v>0</v>
      </c>
      <c r="G384" s="69">
        <f>C384*D384*F384</f>
        <v>0</v>
      </c>
    </row>
    <row r="385" spans="1:7" s="59" customFormat="1" ht="19.2" customHeight="1">
      <c r="A385" s="195">
        <v>26</v>
      </c>
      <c r="B385" s="157" t="s">
        <v>664</v>
      </c>
      <c r="C385" s="162"/>
      <c r="D385" s="82"/>
      <c r="E385" s="82"/>
      <c r="F385" s="82"/>
      <c r="G385" s="181">
        <f>SUM(G377:G384)</f>
        <v>0</v>
      </c>
    </row>
    <row r="386" spans="1:7" ht="12">
      <c r="A386" s="88"/>
      <c r="D386" s="51"/>
      <c r="G386" s="200"/>
    </row>
    <row r="387" spans="1:7" ht="12">
      <c r="A387" s="196">
        <v>27</v>
      </c>
      <c r="B387" s="156" t="s">
        <v>665</v>
      </c>
      <c r="C387" s="156"/>
      <c r="D387" s="199"/>
      <c r="E387" s="199"/>
      <c r="F387" s="199"/>
      <c r="G387" s="200"/>
    </row>
    <row r="388" spans="1:7" ht="12">
      <c r="A388" s="160" t="s">
        <v>32</v>
      </c>
      <c r="B388" s="436" t="s">
        <v>122</v>
      </c>
      <c r="C388" s="78"/>
      <c r="D388" s="79"/>
      <c r="E388" s="113"/>
      <c r="F388" s="80" t="s">
        <v>666</v>
      </c>
      <c r="G388" s="142" t="s">
        <v>35</v>
      </c>
    </row>
    <row r="389" spans="1:7">
      <c r="A389" s="161">
        <v>27.01</v>
      </c>
      <c r="B389" s="245" t="s">
        <v>667</v>
      </c>
      <c r="C389" s="182"/>
      <c r="D389" s="183"/>
      <c r="E389" s="183"/>
      <c r="F389" s="140"/>
      <c r="G389" s="485">
        <f>SUM(F389:F398)</f>
        <v>0</v>
      </c>
    </row>
    <row r="390" spans="1:7">
      <c r="A390" s="97"/>
      <c r="B390" s="212" t="s">
        <v>668</v>
      </c>
      <c r="C390" s="213"/>
      <c r="D390" s="214"/>
      <c r="E390" s="215"/>
      <c r="F390" s="117">
        <v>0</v>
      </c>
      <c r="G390" s="486"/>
    </row>
    <row r="391" spans="1:7">
      <c r="A391" s="97"/>
      <c r="B391" s="510" t="s">
        <v>669</v>
      </c>
      <c r="C391" s="511"/>
      <c r="D391" s="511"/>
      <c r="E391" s="512"/>
      <c r="F391" s="117">
        <v>0</v>
      </c>
      <c r="G391" s="486"/>
    </row>
    <row r="392" spans="1:7">
      <c r="A392" s="97"/>
      <c r="B392" s="282" t="s">
        <v>670</v>
      </c>
      <c r="C392" s="216"/>
      <c r="D392" s="217"/>
      <c r="E392" s="218"/>
      <c r="F392" s="117">
        <v>0</v>
      </c>
      <c r="G392" s="486"/>
    </row>
    <row r="393" spans="1:7">
      <c r="A393" s="98"/>
      <c r="B393" s="282" t="s">
        <v>671</v>
      </c>
      <c r="C393" s="216"/>
      <c r="D393" s="217"/>
      <c r="E393" s="218"/>
      <c r="F393" s="117">
        <v>0</v>
      </c>
      <c r="G393" s="486"/>
    </row>
    <row r="394" spans="1:7">
      <c r="A394" s="98"/>
      <c r="B394" s="282" t="s">
        <v>672</v>
      </c>
      <c r="C394" s="216"/>
      <c r="D394" s="217"/>
      <c r="E394" s="218"/>
      <c r="F394" s="118">
        <v>0</v>
      </c>
      <c r="G394" s="486"/>
    </row>
    <row r="395" spans="1:7">
      <c r="A395" s="98"/>
      <c r="B395" s="282" t="s">
        <v>673</v>
      </c>
      <c r="C395" s="216"/>
      <c r="D395" s="217"/>
      <c r="E395" s="218"/>
      <c r="F395" s="118">
        <v>0</v>
      </c>
      <c r="G395" s="486"/>
    </row>
    <row r="396" spans="1:7">
      <c r="A396" s="98"/>
      <c r="B396" s="282" t="s">
        <v>674</v>
      </c>
      <c r="C396" s="216"/>
      <c r="D396" s="217"/>
      <c r="E396" s="218"/>
      <c r="F396" s="118">
        <v>0</v>
      </c>
      <c r="G396" s="486"/>
    </row>
    <row r="397" spans="1:7">
      <c r="A397" s="98"/>
      <c r="B397" s="282" t="s">
        <v>675</v>
      </c>
      <c r="C397" s="216"/>
      <c r="D397" s="217"/>
      <c r="E397" s="218"/>
      <c r="F397" s="118">
        <v>0</v>
      </c>
      <c r="G397" s="486"/>
    </row>
    <row r="398" spans="1:7">
      <c r="A398" s="99"/>
      <c r="B398" s="251" t="s">
        <v>676</v>
      </c>
      <c r="C398" s="246"/>
      <c r="D398" s="247"/>
      <c r="E398" s="248"/>
      <c r="F398" s="119">
        <v>0</v>
      </c>
      <c r="G398" s="500"/>
    </row>
    <row r="399" spans="1:7">
      <c r="A399" s="98">
        <v>27.02</v>
      </c>
      <c r="B399" s="245" t="s">
        <v>677</v>
      </c>
      <c r="C399" s="182"/>
      <c r="D399" s="183"/>
      <c r="E399" s="183"/>
      <c r="F399" s="140"/>
      <c r="G399" s="485">
        <f>SUM(F399:F406)</f>
        <v>0</v>
      </c>
    </row>
    <row r="400" spans="1:7">
      <c r="A400" s="98"/>
      <c r="B400" s="289" t="s">
        <v>678</v>
      </c>
      <c r="C400" s="213"/>
      <c r="D400" s="214"/>
      <c r="E400" s="215"/>
      <c r="F400" s="117">
        <v>0</v>
      </c>
      <c r="G400" s="486"/>
    </row>
    <row r="401" spans="1:7">
      <c r="A401" s="98"/>
      <c r="B401" s="282" t="s">
        <v>679</v>
      </c>
      <c r="C401" s="216"/>
      <c r="D401" s="217"/>
      <c r="E401" s="218"/>
      <c r="F401" s="117">
        <v>0</v>
      </c>
      <c r="G401" s="486"/>
    </row>
    <row r="402" spans="1:7">
      <c r="A402" s="98"/>
      <c r="B402" s="282" t="s">
        <v>680</v>
      </c>
      <c r="C402" s="216"/>
      <c r="D402" s="217"/>
      <c r="E402" s="218"/>
      <c r="F402" s="117">
        <v>0</v>
      </c>
      <c r="G402" s="486"/>
    </row>
    <row r="403" spans="1:7">
      <c r="A403" s="98"/>
      <c r="B403" s="282" t="s">
        <v>681</v>
      </c>
      <c r="C403" s="216"/>
      <c r="D403" s="217"/>
      <c r="E403" s="218"/>
      <c r="F403" s="117">
        <v>0</v>
      </c>
      <c r="G403" s="486"/>
    </row>
    <row r="404" spans="1:7">
      <c r="A404" s="98"/>
      <c r="B404" s="198" t="s">
        <v>682</v>
      </c>
      <c r="C404" s="216"/>
      <c r="D404" s="217"/>
      <c r="E404" s="218"/>
      <c r="F404" s="117">
        <v>0</v>
      </c>
      <c r="G404" s="486"/>
    </row>
    <row r="405" spans="1:7">
      <c r="A405" s="98"/>
      <c r="B405" s="198" t="s">
        <v>683</v>
      </c>
      <c r="C405" s="216"/>
      <c r="D405" s="217"/>
      <c r="E405" s="218"/>
      <c r="F405" s="117">
        <v>0</v>
      </c>
      <c r="G405" s="486"/>
    </row>
    <row r="406" spans="1:7">
      <c r="A406" s="100"/>
      <c r="B406" s="111" t="s">
        <v>676</v>
      </c>
      <c r="C406" s="246"/>
      <c r="D406" s="247"/>
      <c r="E406" s="248"/>
      <c r="F406" s="117">
        <v>0</v>
      </c>
      <c r="G406" s="486"/>
    </row>
    <row r="407" spans="1:7" ht="22.8">
      <c r="A407" s="91" t="s">
        <v>684</v>
      </c>
      <c r="B407" s="111" t="s">
        <v>126</v>
      </c>
      <c r="C407" s="182"/>
      <c r="D407" s="183"/>
      <c r="E407" s="183"/>
      <c r="F407" s="68">
        <v>0</v>
      </c>
      <c r="G407" s="69">
        <f>F407</f>
        <v>0</v>
      </c>
    </row>
    <row r="408" spans="1:7" s="59" customFormat="1" ht="19.2" customHeight="1">
      <c r="A408" s="195">
        <v>27</v>
      </c>
      <c r="B408" s="157" t="s">
        <v>685</v>
      </c>
      <c r="C408" s="162"/>
      <c r="D408" s="82"/>
      <c r="E408" s="82"/>
      <c r="F408" s="83"/>
      <c r="G408" s="181">
        <f>SUM(G389:G407)</f>
        <v>0</v>
      </c>
    </row>
    <row r="409" spans="1:7">
      <c r="A409" s="75"/>
      <c r="D409" s="51"/>
      <c r="G409" s="77"/>
    </row>
    <row r="410" spans="1:7" ht="12">
      <c r="A410" s="196">
        <v>28</v>
      </c>
      <c r="B410" s="156" t="s">
        <v>686</v>
      </c>
      <c r="C410" s="156"/>
      <c r="D410" s="199"/>
      <c r="E410" s="199"/>
      <c r="F410" s="199"/>
      <c r="G410" s="200"/>
    </row>
    <row r="411" spans="1:7" ht="12">
      <c r="A411" s="160" t="s">
        <v>32</v>
      </c>
      <c r="B411" s="197" t="s">
        <v>122</v>
      </c>
      <c r="C411" s="63" t="s">
        <v>129</v>
      </c>
      <c r="D411" s="64" t="s">
        <v>130</v>
      </c>
      <c r="E411" s="64" t="s">
        <v>131</v>
      </c>
      <c r="F411" s="65" t="s">
        <v>132</v>
      </c>
      <c r="G411" s="142" t="s">
        <v>35</v>
      </c>
    </row>
    <row r="412" spans="1:7" ht="22.8">
      <c r="A412" s="103" t="s">
        <v>687</v>
      </c>
      <c r="B412" s="104" t="s">
        <v>688</v>
      </c>
      <c r="C412" s="66">
        <v>1</v>
      </c>
      <c r="D412" s="66">
        <v>1</v>
      </c>
      <c r="E412" s="67" t="s">
        <v>135</v>
      </c>
      <c r="F412" s="68">
        <v>0</v>
      </c>
      <c r="G412" s="69">
        <f t="shared" ref="G412:G427" si="48">C412*D412*F412</f>
        <v>0</v>
      </c>
    </row>
    <row r="413" spans="1:7" ht="22.8">
      <c r="A413" s="103" t="s">
        <v>689</v>
      </c>
      <c r="B413" s="104" t="s">
        <v>690</v>
      </c>
      <c r="C413" s="66">
        <v>1</v>
      </c>
      <c r="D413" s="66">
        <v>1</v>
      </c>
      <c r="E413" s="67" t="s">
        <v>135</v>
      </c>
      <c r="F413" s="68">
        <v>0</v>
      </c>
      <c r="G413" s="69">
        <f t="shared" si="48"/>
        <v>0</v>
      </c>
    </row>
    <row r="414" spans="1:7" ht="22.8">
      <c r="A414" s="277" t="s">
        <v>691</v>
      </c>
      <c r="B414" s="244" t="s">
        <v>692</v>
      </c>
      <c r="C414" s="66">
        <v>1</v>
      </c>
      <c r="D414" s="66">
        <v>1</v>
      </c>
      <c r="E414" s="67" t="s">
        <v>135</v>
      </c>
      <c r="F414" s="68">
        <v>0</v>
      </c>
      <c r="G414" s="69">
        <f t="shared" si="48"/>
        <v>0</v>
      </c>
    </row>
    <row r="415" spans="1:7" ht="22.8">
      <c r="A415" s="277" t="s">
        <v>693</v>
      </c>
      <c r="B415" s="244" t="s">
        <v>694</v>
      </c>
      <c r="C415" s="66">
        <v>1</v>
      </c>
      <c r="D415" s="66">
        <v>1</v>
      </c>
      <c r="E415" s="67" t="s">
        <v>135</v>
      </c>
      <c r="F415" s="68">
        <v>0</v>
      </c>
      <c r="G415" s="69">
        <f t="shared" si="48"/>
        <v>0</v>
      </c>
    </row>
    <row r="416" spans="1:7" ht="24" customHeight="1">
      <c r="A416" s="277" t="s">
        <v>695</v>
      </c>
      <c r="B416" s="244" t="s">
        <v>696</v>
      </c>
      <c r="C416" s="66">
        <v>1</v>
      </c>
      <c r="D416" s="66">
        <v>1</v>
      </c>
      <c r="E416" s="67" t="s">
        <v>135</v>
      </c>
      <c r="F416" s="68">
        <v>0</v>
      </c>
      <c r="G416" s="69">
        <f t="shared" si="48"/>
        <v>0</v>
      </c>
    </row>
    <row r="417" spans="1:7" ht="22.8">
      <c r="A417" s="277" t="s">
        <v>697</v>
      </c>
      <c r="B417" s="244" t="s">
        <v>698</v>
      </c>
      <c r="C417" s="66">
        <v>1</v>
      </c>
      <c r="D417" s="66">
        <v>1</v>
      </c>
      <c r="E417" s="67" t="s">
        <v>135</v>
      </c>
      <c r="F417" s="68">
        <v>0</v>
      </c>
      <c r="G417" s="69">
        <f t="shared" si="48"/>
        <v>0</v>
      </c>
    </row>
    <row r="418" spans="1:7" ht="22.8">
      <c r="A418" s="277" t="s">
        <v>699</v>
      </c>
      <c r="B418" s="244" t="s">
        <v>700</v>
      </c>
      <c r="C418" s="66">
        <v>1</v>
      </c>
      <c r="D418" s="66">
        <v>1</v>
      </c>
      <c r="E418" s="67" t="s">
        <v>135</v>
      </c>
      <c r="F418" s="68">
        <v>0</v>
      </c>
      <c r="G418" s="69">
        <f t="shared" si="48"/>
        <v>0</v>
      </c>
    </row>
    <row r="419" spans="1:7" ht="22.8">
      <c r="A419" s="277" t="s">
        <v>701</v>
      </c>
      <c r="B419" s="244" t="s">
        <v>702</v>
      </c>
      <c r="C419" s="66">
        <v>1</v>
      </c>
      <c r="D419" s="66">
        <v>1</v>
      </c>
      <c r="E419" s="67" t="s">
        <v>135</v>
      </c>
      <c r="F419" s="68">
        <v>0</v>
      </c>
      <c r="G419" s="69">
        <f t="shared" si="48"/>
        <v>0</v>
      </c>
    </row>
    <row r="420" spans="1:7" ht="22.8">
      <c r="A420" s="277" t="s">
        <v>703</v>
      </c>
      <c r="B420" s="244" t="s">
        <v>704</v>
      </c>
      <c r="C420" s="66">
        <v>1</v>
      </c>
      <c r="D420" s="66">
        <v>1</v>
      </c>
      <c r="E420" s="67" t="s">
        <v>135</v>
      </c>
      <c r="F420" s="68">
        <v>0</v>
      </c>
      <c r="G420" s="69">
        <f t="shared" si="48"/>
        <v>0</v>
      </c>
    </row>
    <row r="421" spans="1:7" ht="22.8">
      <c r="A421" s="277" t="s">
        <v>705</v>
      </c>
      <c r="B421" s="244" t="s">
        <v>706</v>
      </c>
      <c r="C421" s="66">
        <v>1</v>
      </c>
      <c r="D421" s="66">
        <v>1</v>
      </c>
      <c r="E421" s="67" t="s">
        <v>135</v>
      </c>
      <c r="F421" s="68">
        <v>0</v>
      </c>
      <c r="G421" s="69">
        <f t="shared" si="48"/>
        <v>0</v>
      </c>
    </row>
    <row r="422" spans="1:7" ht="22.8">
      <c r="A422" s="277" t="s">
        <v>707</v>
      </c>
      <c r="B422" s="244" t="s">
        <v>708</v>
      </c>
      <c r="C422" s="66">
        <v>1</v>
      </c>
      <c r="D422" s="66">
        <v>1</v>
      </c>
      <c r="E422" s="67" t="s">
        <v>135</v>
      </c>
      <c r="F422" s="68">
        <v>0</v>
      </c>
      <c r="G422" s="69">
        <f t="shared" si="48"/>
        <v>0</v>
      </c>
    </row>
    <row r="423" spans="1:7" ht="22.8">
      <c r="A423" s="277" t="s">
        <v>709</v>
      </c>
      <c r="B423" s="244" t="s">
        <v>710</v>
      </c>
      <c r="C423" s="66">
        <v>1</v>
      </c>
      <c r="D423" s="66">
        <v>1</v>
      </c>
      <c r="E423" s="67" t="s">
        <v>135</v>
      </c>
      <c r="F423" s="68">
        <v>0</v>
      </c>
      <c r="G423" s="69">
        <f t="shared" si="48"/>
        <v>0</v>
      </c>
    </row>
    <row r="424" spans="1:7" ht="22.8">
      <c r="A424" s="277" t="s">
        <v>711</v>
      </c>
      <c r="B424" s="244" t="s">
        <v>712</v>
      </c>
      <c r="C424" s="66">
        <v>1</v>
      </c>
      <c r="D424" s="66">
        <v>1</v>
      </c>
      <c r="E424" s="67" t="s">
        <v>135</v>
      </c>
      <c r="F424" s="68">
        <v>0</v>
      </c>
      <c r="G424" s="69">
        <f t="shared" si="48"/>
        <v>0</v>
      </c>
    </row>
    <row r="425" spans="1:7" ht="22.8">
      <c r="A425" s="277" t="s">
        <v>713</v>
      </c>
      <c r="B425" s="244" t="s">
        <v>714</v>
      </c>
      <c r="C425" s="66">
        <v>1</v>
      </c>
      <c r="D425" s="66">
        <v>1</v>
      </c>
      <c r="E425" s="67" t="s">
        <v>135</v>
      </c>
      <c r="F425" s="68">
        <v>0</v>
      </c>
      <c r="G425" s="69">
        <f t="shared" si="48"/>
        <v>0</v>
      </c>
    </row>
    <row r="426" spans="1:7" ht="22.8">
      <c r="A426" s="277" t="s">
        <v>715</v>
      </c>
      <c r="B426" s="244" t="s">
        <v>716</v>
      </c>
      <c r="C426" s="66">
        <v>1</v>
      </c>
      <c r="D426" s="66">
        <v>1</v>
      </c>
      <c r="E426" s="67" t="s">
        <v>135</v>
      </c>
      <c r="F426" s="68">
        <v>0</v>
      </c>
      <c r="G426" s="69">
        <f t="shared" ref="G426" si="49">C426*D426*F426</f>
        <v>0</v>
      </c>
    </row>
    <row r="427" spans="1:7" ht="22.8">
      <c r="A427" s="103" t="s">
        <v>717</v>
      </c>
      <c r="B427" s="104" t="s">
        <v>126</v>
      </c>
      <c r="C427" s="66">
        <v>1</v>
      </c>
      <c r="D427" s="66">
        <v>1</v>
      </c>
      <c r="E427" s="67" t="s">
        <v>135</v>
      </c>
      <c r="F427" s="68">
        <v>0</v>
      </c>
      <c r="G427" s="69">
        <f t="shared" si="48"/>
        <v>0</v>
      </c>
    </row>
    <row r="428" spans="1:7" s="59" customFormat="1" ht="19.2" customHeight="1">
      <c r="A428" s="195">
        <v>28</v>
      </c>
      <c r="B428" s="157" t="s">
        <v>718</v>
      </c>
      <c r="C428" s="162"/>
      <c r="D428" s="82"/>
      <c r="E428" s="82"/>
      <c r="F428" s="82"/>
      <c r="G428" s="181">
        <f>SUM(G412:G427)</f>
        <v>0</v>
      </c>
    </row>
    <row r="429" spans="1:7">
      <c r="A429" s="75"/>
      <c r="D429" s="51"/>
      <c r="G429" s="77"/>
    </row>
    <row r="430" spans="1:7" ht="12">
      <c r="A430" s="196">
        <v>29</v>
      </c>
      <c r="B430" s="156" t="s">
        <v>719</v>
      </c>
      <c r="C430" s="156"/>
      <c r="D430" s="199"/>
      <c r="E430" s="199"/>
      <c r="F430" s="199"/>
      <c r="G430" s="200"/>
    </row>
    <row r="431" spans="1:7" ht="12">
      <c r="A431" s="160" t="s">
        <v>32</v>
      </c>
      <c r="B431" s="197" t="s">
        <v>122</v>
      </c>
      <c r="C431" s="63" t="s">
        <v>129</v>
      </c>
      <c r="D431" s="64" t="s">
        <v>130</v>
      </c>
      <c r="E431" s="64" t="s">
        <v>131</v>
      </c>
      <c r="F431" s="65" t="s">
        <v>132</v>
      </c>
      <c r="G431" s="142" t="s">
        <v>35</v>
      </c>
    </row>
    <row r="432" spans="1:7">
      <c r="A432" s="98">
        <v>29.01</v>
      </c>
      <c r="B432" s="245" t="s">
        <v>720</v>
      </c>
      <c r="C432" s="137"/>
      <c r="D432" s="138"/>
      <c r="E432" s="139"/>
      <c r="F432" s="140"/>
      <c r="G432" s="485">
        <f>(C433*D433*F433)+(C434*D434*F434)</f>
        <v>0</v>
      </c>
    </row>
    <row r="433" spans="1:7">
      <c r="A433" s="286"/>
      <c r="B433" s="276" t="s">
        <v>721</v>
      </c>
      <c r="C433" s="133">
        <v>1</v>
      </c>
      <c r="D433" s="133">
        <v>1</v>
      </c>
      <c r="E433" s="134" t="s">
        <v>135</v>
      </c>
      <c r="F433" s="136">
        <v>0</v>
      </c>
      <c r="G433" s="486"/>
    </row>
    <row r="434" spans="1:7">
      <c r="A434" s="287"/>
      <c r="B434" s="251" t="s">
        <v>722</v>
      </c>
      <c r="C434" s="131">
        <v>1</v>
      </c>
      <c r="D434" s="131">
        <v>1</v>
      </c>
      <c r="E434" s="135" t="s">
        <v>135</v>
      </c>
      <c r="F434" s="132">
        <v>0</v>
      </c>
      <c r="G434" s="486"/>
    </row>
    <row r="435" spans="1:7" ht="22.8">
      <c r="A435" s="288" t="s">
        <v>723</v>
      </c>
      <c r="B435" s="283" t="s">
        <v>724</v>
      </c>
      <c r="C435" s="131">
        <v>1</v>
      </c>
      <c r="D435" s="131">
        <v>1</v>
      </c>
      <c r="E435" s="67" t="s">
        <v>135</v>
      </c>
      <c r="F435" s="132">
        <v>0</v>
      </c>
      <c r="G435" s="69">
        <f t="shared" ref="G435:G445" si="50">C435*D435*F435</f>
        <v>0</v>
      </c>
    </row>
    <row r="436" spans="1:7" ht="22.8">
      <c r="A436" s="277" t="s">
        <v>725</v>
      </c>
      <c r="B436" s="243" t="s">
        <v>726</v>
      </c>
      <c r="C436" s="66">
        <v>1</v>
      </c>
      <c r="D436" s="66">
        <v>1</v>
      </c>
      <c r="E436" s="67" t="s">
        <v>135</v>
      </c>
      <c r="F436" s="68">
        <v>0</v>
      </c>
      <c r="G436" s="69">
        <f t="shared" si="50"/>
        <v>0</v>
      </c>
    </row>
    <row r="437" spans="1:7" ht="22.8">
      <c r="A437" s="277" t="s">
        <v>727</v>
      </c>
      <c r="B437" s="243" t="s">
        <v>688</v>
      </c>
      <c r="C437" s="66">
        <v>1</v>
      </c>
      <c r="D437" s="66">
        <v>1</v>
      </c>
      <c r="E437" s="67" t="s">
        <v>135</v>
      </c>
      <c r="F437" s="68">
        <v>0</v>
      </c>
      <c r="G437" s="69">
        <f t="shared" si="50"/>
        <v>0</v>
      </c>
    </row>
    <row r="438" spans="1:7" ht="22.8">
      <c r="A438" s="277" t="s">
        <v>728</v>
      </c>
      <c r="B438" s="243" t="s">
        <v>729</v>
      </c>
      <c r="C438" s="66">
        <v>1</v>
      </c>
      <c r="D438" s="66">
        <v>1</v>
      </c>
      <c r="E438" s="67" t="s">
        <v>135</v>
      </c>
      <c r="F438" s="68">
        <v>0</v>
      </c>
      <c r="G438" s="69">
        <f t="shared" si="50"/>
        <v>0</v>
      </c>
    </row>
    <row r="439" spans="1:7" ht="22.8">
      <c r="A439" s="277" t="s">
        <v>730</v>
      </c>
      <c r="B439" s="243" t="s">
        <v>702</v>
      </c>
      <c r="C439" s="66">
        <v>1</v>
      </c>
      <c r="D439" s="66">
        <v>1</v>
      </c>
      <c r="E439" s="67" t="s">
        <v>135</v>
      </c>
      <c r="F439" s="68">
        <v>0</v>
      </c>
      <c r="G439" s="69">
        <f t="shared" si="50"/>
        <v>0</v>
      </c>
    </row>
    <row r="440" spans="1:7" ht="22.8">
      <c r="A440" s="277" t="s">
        <v>731</v>
      </c>
      <c r="B440" s="243" t="s">
        <v>732</v>
      </c>
      <c r="C440" s="66">
        <v>1</v>
      </c>
      <c r="D440" s="66">
        <v>1</v>
      </c>
      <c r="E440" s="67" t="s">
        <v>135</v>
      </c>
      <c r="F440" s="68">
        <v>0</v>
      </c>
      <c r="G440" s="69">
        <f t="shared" si="50"/>
        <v>0</v>
      </c>
    </row>
    <row r="441" spans="1:7" ht="22.8">
      <c r="A441" s="277" t="s">
        <v>733</v>
      </c>
      <c r="B441" s="243" t="s">
        <v>734</v>
      </c>
      <c r="C441" s="66">
        <v>1</v>
      </c>
      <c r="D441" s="66">
        <v>1</v>
      </c>
      <c r="E441" s="67" t="s">
        <v>135</v>
      </c>
      <c r="F441" s="68">
        <v>0</v>
      </c>
      <c r="G441" s="69">
        <f t="shared" si="50"/>
        <v>0</v>
      </c>
    </row>
    <row r="442" spans="1:7" ht="22.8">
      <c r="A442" s="277" t="s">
        <v>735</v>
      </c>
      <c r="B442" s="243" t="s">
        <v>736</v>
      </c>
      <c r="C442" s="66">
        <v>1</v>
      </c>
      <c r="D442" s="66">
        <v>1</v>
      </c>
      <c r="E442" s="67" t="s">
        <v>135</v>
      </c>
      <c r="F442" s="68">
        <v>0</v>
      </c>
      <c r="G442" s="69">
        <f t="shared" ref="G442" si="51">C442*D442*F442</f>
        <v>0</v>
      </c>
    </row>
    <row r="443" spans="1:7" ht="22.8">
      <c r="A443" s="277" t="s">
        <v>737</v>
      </c>
      <c r="B443" s="244" t="s">
        <v>738</v>
      </c>
      <c r="C443" s="66">
        <v>1</v>
      </c>
      <c r="D443" s="66">
        <v>1</v>
      </c>
      <c r="E443" s="67" t="s">
        <v>135</v>
      </c>
      <c r="F443" s="68">
        <v>0</v>
      </c>
      <c r="G443" s="69">
        <f t="shared" si="50"/>
        <v>0</v>
      </c>
    </row>
    <row r="444" spans="1:7" ht="22.8">
      <c r="A444" s="277" t="s">
        <v>739</v>
      </c>
      <c r="B444" s="244" t="s">
        <v>716</v>
      </c>
      <c r="C444" s="66">
        <v>1</v>
      </c>
      <c r="D444" s="66">
        <v>1</v>
      </c>
      <c r="E444" s="67" t="s">
        <v>135</v>
      </c>
      <c r="F444" s="68">
        <v>0</v>
      </c>
      <c r="G444" s="69">
        <f t="shared" ref="G444" si="52">C444*D444*F444</f>
        <v>0</v>
      </c>
    </row>
    <row r="445" spans="1:7" ht="22.8">
      <c r="A445" s="103" t="s">
        <v>740</v>
      </c>
      <c r="B445" s="85" t="s">
        <v>126</v>
      </c>
      <c r="C445" s="66">
        <v>1</v>
      </c>
      <c r="D445" s="66">
        <v>1</v>
      </c>
      <c r="E445" s="67" t="s">
        <v>135</v>
      </c>
      <c r="F445" s="68">
        <v>0</v>
      </c>
      <c r="G445" s="69">
        <f t="shared" si="50"/>
        <v>0</v>
      </c>
    </row>
    <row r="446" spans="1:7" s="59" customFormat="1" ht="19.2" customHeight="1">
      <c r="A446" s="195">
        <v>29</v>
      </c>
      <c r="B446" s="157" t="s">
        <v>741</v>
      </c>
      <c r="C446" s="162"/>
      <c r="D446" s="130"/>
      <c r="E446" s="82"/>
      <c r="F446" s="82"/>
      <c r="G446" s="181">
        <f>SUM(G432:G445)</f>
        <v>0</v>
      </c>
    </row>
    <row r="447" spans="1:7" ht="12">
      <c r="A447" s="88"/>
      <c r="D447" s="88"/>
      <c r="G447" s="200"/>
    </row>
    <row r="448" spans="1:7" ht="12">
      <c r="A448" s="196">
        <v>30</v>
      </c>
      <c r="B448" s="156" t="s">
        <v>742</v>
      </c>
      <c r="C448" s="156"/>
      <c r="D448" s="220"/>
      <c r="E448" s="199"/>
      <c r="F448" s="199"/>
      <c r="G448" s="200"/>
    </row>
    <row r="449" spans="1:7" ht="12">
      <c r="A449" s="160" t="s">
        <v>32</v>
      </c>
      <c r="B449" s="197" t="s">
        <v>122</v>
      </c>
      <c r="C449" s="63" t="s">
        <v>129</v>
      </c>
      <c r="D449" s="64" t="s">
        <v>130</v>
      </c>
      <c r="E449" s="64" t="s">
        <v>131</v>
      </c>
      <c r="F449" s="65" t="s">
        <v>132</v>
      </c>
      <c r="G449" s="142" t="s">
        <v>35</v>
      </c>
    </row>
    <row r="450" spans="1:7" ht="22.8">
      <c r="A450" s="103" t="s">
        <v>743</v>
      </c>
      <c r="B450" s="104" t="s">
        <v>744</v>
      </c>
      <c r="C450" s="66">
        <v>1</v>
      </c>
      <c r="D450" s="66">
        <v>1</v>
      </c>
      <c r="E450" s="67" t="s">
        <v>135</v>
      </c>
      <c r="F450" s="68">
        <v>0</v>
      </c>
      <c r="G450" s="69">
        <f t="shared" ref="G450:G459" si="53">C450*D450*F450</f>
        <v>0</v>
      </c>
    </row>
    <row r="451" spans="1:7" ht="22.8">
      <c r="A451" s="277" t="s">
        <v>745</v>
      </c>
      <c r="B451" s="244" t="s">
        <v>746</v>
      </c>
      <c r="C451" s="66">
        <v>1</v>
      </c>
      <c r="D451" s="66">
        <v>1</v>
      </c>
      <c r="E451" s="67" t="s">
        <v>135</v>
      </c>
      <c r="F451" s="68">
        <v>0</v>
      </c>
      <c r="G451" s="69">
        <f t="shared" si="53"/>
        <v>0</v>
      </c>
    </row>
    <row r="452" spans="1:7" ht="22.8">
      <c r="A452" s="277" t="s">
        <v>747</v>
      </c>
      <c r="B452" s="244" t="s">
        <v>694</v>
      </c>
      <c r="C452" s="66">
        <v>1</v>
      </c>
      <c r="D452" s="66">
        <v>1</v>
      </c>
      <c r="E452" s="67" t="s">
        <v>135</v>
      </c>
      <c r="F452" s="68">
        <v>0</v>
      </c>
      <c r="G452" s="69">
        <f t="shared" si="53"/>
        <v>0</v>
      </c>
    </row>
    <row r="453" spans="1:7" ht="22.8">
      <c r="A453" s="277" t="s">
        <v>748</v>
      </c>
      <c r="B453" s="244" t="s">
        <v>696</v>
      </c>
      <c r="C453" s="66">
        <v>1</v>
      </c>
      <c r="D453" s="66">
        <v>1</v>
      </c>
      <c r="E453" s="67" t="s">
        <v>135</v>
      </c>
      <c r="F453" s="68">
        <v>0</v>
      </c>
      <c r="G453" s="69">
        <f t="shared" si="53"/>
        <v>0</v>
      </c>
    </row>
    <row r="454" spans="1:7" ht="22.8">
      <c r="A454" s="277" t="s">
        <v>749</v>
      </c>
      <c r="B454" s="244" t="s">
        <v>700</v>
      </c>
      <c r="C454" s="66">
        <v>1</v>
      </c>
      <c r="D454" s="66">
        <v>1</v>
      </c>
      <c r="E454" s="67" t="s">
        <v>135</v>
      </c>
      <c r="F454" s="68">
        <v>0</v>
      </c>
      <c r="G454" s="69">
        <f t="shared" si="53"/>
        <v>0</v>
      </c>
    </row>
    <row r="455" spans="1:7" ht="22.8">
      <c r="A455" s="277" t="s">
        <v>750</v>
      </c>
      <c r="B455" s="244" t="s">
        <v>702</v>
      </c>
      <c r="C455" s="66">
        <v>1</v>
      </c>
      <c r="D455" s="66">
        <v>1</v>
      </c>
      <c r="E455" s="67" t="s">
        <v>135</v>
      </c>
      <c r="F455" s="68">
        <v>0</v>
      </c>
      <c r="G455" s="69">
        <f t="shared" si="53"/>
        <v>0</v>
      </c>
    </row>
    <row r="456" spans="1:7" ht="22.8">
      <c r="A456" s="277" t="s">
        <v>751</v>
      </c>
      <c r="B456" s="244" t="s">
        <v>752</v>
      </c>
      <c r="C456" s="66">
        <v>1</v>
      </c>
      <c r="D456" s="66">
        <v>1</v>
      </c>
      <c r="E456" s="67" t="s">
        <v>135</v>
      </c>
      <c r="F456" s="68">
        <v>0</v>
      </c>
      <c r="G456" s="69">
        <f t="shared" si="53"/>
        <v>0</v>
      </c>
    </row>
    <row r="457" spans="1:7" ht="22.8">
      <c r="A457" s="277" t="s">
        <v>753</v>
      </c>
      <c r="B457" s="244" t="s">
        <v>754</v>
      </c>
      <c r="C457" s="66">
        <v>1</v>
      </c>
      <c r="D457" s="66">
        <v>1</v>
      </c>
      <c r="E457" s="67" t="s">
        <v>135</v>
      </c>
      <c r="F457" s="68">
        <v>0</v>
      </c>
      <c r="G457" s="69">
        <f t="shared" ref="G457:G458" si="54">C457*D457*F457</f>
        <v>0</v>
      </c>
    </row>
    <row r="458" spans="1:7" ht="22.8">
      <c r="A458" s="277" t="s">
        <v>755</v>
      </c>
      <c r="B458" s="244" t="s">
        <v>716</v>
      </c>
      <c r="C458" s="66">
        <v>1</v>
      </c>
      <c r="D458" s="66">
        <v>1</v>
      </c>
      <c r="E458" s="67" t="s">
        <v>135</v>
      </c>
      <c r="F458" s="68">
        <v>0</v>
      </c>
      <c r="G458" s="69">
        <f t="shared" si="54"/>
        <v>0</v>
      </c>
    </row>
    <row r="459" spans="1:7" ht="22.8">
      <c r="A459" s="103" t="s">
        <v>756</v>
      </c>
      <c r="B459" s="104" t="s">
        <v>126</v>
      </c>
      <c r="C459" s="66">
        <v>1</v>
      </c>
      <c r="D459" s="66">
        <v>1</v>
      </c>
      <c r="E459" s="67" t="s">
        <v>135</v>
      </c>
      <c r="F459" s="68">
        <v>0</v>
      </c>
      <c r="G459" s="69">
        <f t="shared" si="53"/>
        <v>0</v>
      </c>
    </row>
    <row r="460" spans="1:7" s="59" customFormat="1" ht="19.2" customHeight="1">
      <c r="A460" s="195">
        <v>30</v>
      </c>
      <c r="B460" s="157" t="s">
        <v>757</v>
      </c>
      <c r="C460" s="162"/>
      <c r="D460" s="130"/>
      <c r="E460" s="82"/>
      <c r="F460" s="82"/>
      <c r="G460" s="181">
        <f>SUM(G450:G459)</f>
        <v>0</v>
      </c>
    </row>
    <row r="461" spans="1:7">
      <c r="A461" s="75"/>
      <c r="D461" s="88"/>
      <c r="G461" s="77"/>
    </row>
    <row r="462" spans="1:7" ht="12">
      <c r="A462" s="196">
        <v>31</v>
      </c>
      <c r="B462" s="156" t="s">
        <v>758</v>
      </c>
      <c r="C462" s="156"/>
      <c r="D462" s="220"/>
      <c r="E462" s="199"/>
      <c r="F462" s="199"/>
      <c r="G462" s="200"/>
    </row>
    <row r="463" spans="1:7" ht="12">
      <c r="A463" s="160" t="s">
        <v>32</v>
      </c>
      <c r="B463" s="197" t="s">
        <v>122</v>
      </c>
      <c r="C463" s="63" t="s">
        <v>129</v>
      </c>
      <c r="D463" s="64" t="s">
        <v>130</v>
      </c>
      <c r="E463" s="64" t="s">
        <v>131</v>
      </c>
      <c r="F463" s="65" t="s">
        <v>132</v>
      </c>
      <c r="G463" s="142" t="s">
        <v>35</v>
      </c>
    </row>
    <row r="464" spans="1:7" ht="22.8">
      <c r="A464" s="277" t="s">
        <v>759</v>
      </c>
      <c r="B464" s="244" t="s">
        <v>760</v>
      </c>
      <c r="C464" s="66">
        <v>1</v>
      </c>
      <c r="D464" s="66">
        <v>1</v>
      </c>
      <c r="E464" s="67" t="s">
        <v>135</v>
      </c>
      <c r="F464" s="68">
        <v>0</v>
      </c>
      <c r="G464" s="69">
        <f>C464*D464*F464</f>
        <v>0</v>
      </c>
    </row>
    <row r="465" spans="1:7" ht="22.8">
      <c r="A465" s="277" t="s">
        <v>761</v>
      </c>
      <c r="B465" s="244" t="s">
        <v>762</v>
      </c>
      <c r="C465" s="66">
        <v>1</v>
      </c>
      <c r="D465" s="66">
        <v>1</v>
      </c>
      <c r="E465" s="67" t="s">
        <v>135</v>
      </c>
      <c r="F465" s="68">
        <v>0</v>
      </c>
      <c r="G465" s="69">
        <f>C465*D465*F465</f>
        <v>0</v>
      </c>
    </row>
    <row r="466" spans="1:7" ht="22.8">
      <c r="A466" s="278" t="s">
        <v>763</v>
      </c>
      <c r="B466" s="244" t="s">
        <v>764</v>
      </c>
      <c r="C466" s="66">
        <v>1</v>
      </c>
      <c r="D466" s="66">
        <v>1</v>
      </c>
      <c r="E466" s="67" t="s">
        <v>135</v>
      </c>
      <c r="F466" s="68">
        <v>0</v>
      </c>
      <c r="G466" s="69">
        <f>C466*D466*F466</f>
        <v>0</v>
      </c>
    </row>
    <row r="467" spans="1:7" ht="22.8">
      <c r="A467" s="278" t="s">
        <v>765</v>
      </c>
      <c r="B467" s="244" t="s">
        <v>766</v>
      </c>
      <c r="C467" s="66">
        <v>1</v>
      </c>
      <c r="D467" s="66">
        <v>1</v>
      </c>
      <c r="E467" s="67" t="s">
        <v>135</v>
      </c>
      <c r="F467" s="68">
        <v>0</v>
      </c>
      <c r="G467" s="69">
        <f>C467*D467*F467</f>
        <v>0</v>
      </c>
    </row>
    <row r="468" spans="1:7">
      <c r="A468" s="230">
        <v>31.1</v>
      </c>
      <c r="B468" s="245" t="s">
        <v>767</v>
      </c>
      <c r="C468" s="137"/>
      <c r="D468" s="138"/>
      <c r="E468" s="139"/>
      <c r="F468" s="140"/>
      <c r="G468" s="487">
        <f>(C469*D469*F469)+(C470*D470*F470)+(C472*D472*F472)</f>
        <v>0</v>
      </c>
    </row>
    <row r="469" spans="1:7">
      <c r="A469" s="230"/>
      <c r="B469" s="276" t="s">
        <v>768</v>
      </c>
      <c r="C469" s="133">
        <v>1</v>
      </c>
      <c r="D469" s="133">
        <v>1</v>
      </c>
      <c r="E469" s="134" t="s">
        <v>135</v>
      </c>
      <c r="F469" s="136">
        <v>0</v>
      </c>
      <c r="G469" s="490"/>
    </row>
    <row r="470" spans="1:7">
      <c r="A470" s="230"/>
      <c r="B470" s="284" t="s">
        <v>769</v>
      </c>
      <c r="C470" s="133">
        <v>1</v>
      </c>
      <c r="D470" s="133">
        <v>1</v>
      </c>
      <c r="E470" s="134" t="s">
        <v>135</v>
      </c>
      <c r="F470" s="136">
        <v>0</v>
      </c>
      <c r="G470" s="490"/>
    </row>
    <row r="471" spans="1:7">
      <c r="A471" s="230"/>
      <c r="B471" s="284" t="s">
        <v>770</v>
      </c>
      <c r="C471" s="133">
        <v>1</v>
      </c>
      <c r="D471" s="133">
        <v>1</v>
      </c>
      <c r="E471" s="134" t="s">
        <v>135</v>
      </c>
      <c r="F471" s="136">
        <v>0</v>
      </c>
      <c r="G471" s="490"/>
    </row>
    <row r="472" spans="1:7">
      <c r="A472" s="231"/>
      <c r="B472" s="251" t="s">
        <v>676</v>
      </c>
      <c r="C472" s="131">
        <v>1</v>
      </c>
      <c r="D472" s="131">
        <v>1</v>
      </c>
      <c r="E472" s="135" t="s">
        <v>135</v>
      </c>
      <c r="F472" s="132">
        <v>0</v>
      </c>
      <c r="G472" s="491"/>
    </row>
    <row r="473" spans="1:7" ht="22.8">
      <c r="A473" s="231" t="s">
        <v>771</v>
      </c>
      <c r="B473" s="251" t="s">
        <v>772</v>
      </c>
      <c r="C473" s="66">
        <v>1</v>
      </c>
      <c r="D473" s="66">
        <v>1</v>
      </c>
      <c r="E473" s="67" t="s">
        <v>135</v>
      </c>
      <c r="F473" s="68">
        <v>0</v>
      </c>
      <c r="G473" s="69">
        <f t="shared" ref="G473" si="55">C473*D473*F473</f>
        <v>0</v>
      </c>
    </row>
    <row r="474" spans="1:7" ht="22.8">
      <c r="A474" s="231" t="s">
        <v>773</v>
      </c>
      <c r="B474" s="251" t="s">
        <v>774</v>
      </c>
      <c r="C474" s="66">
        <v>1</v>
      </c>
      <c r="D474" s="66">
        <v>1</v>
      </c>
      <c r="E474" s="67" t="s">
        <v>135</v>
      </c>
      <c r="F474" s="68">
        <v>0</v>
      </c>
      <c r="G474" s="69">
        <f t="shared" ref="G474:G481" si="56">C474*D474*F474</f>
        <v>0</v>
      </c>
    </row>
    <row r="475" spans="1:7" ht="22.8">
      <c r="A475" s="277" t="s">
        <v>775</v>
      </c>
      <c r="B475" s="244" t="s">
        <v>776</v>
      </c>
      <c r="C475" s="66">
        <v>1</v>
      </c>
      <c r="D475" s="66">
        <v>1</v>
      </c>
      <c r="E475" s="67" t="s">
        <v>135</v>
      </c>
      <c r="F475" s="68">
        <v>0</v>
      </c>
      <c r="G475" s="69">
        <f t="shared" si="56"/>
        <v>0</v>
      </c>
    </row>
    <row r="476" spans="1:7" ht="22.8">
      <c r="A476" s="277" t="s">
        <v>777</v>
      </c>
      <c r="B476" s="244" t="s">
        <v>736</v>
      </c>
      <c r="C476" s="66">
        <v>1</v>
      </c>
      <c r="D476" s="66">
        <v>1</v>
      </c>
      <c r="E476" s="67" t="s">
        <v>135</v>
      </c>
      <c r="F476" s="68">
        <v>0</v>
      </c>
      <c r="G476" s="69">
        <f t="shared" si="56"/>
        <v>0</v>
      </c>
    </row>
    <row r="477" spans="1:7" ht="22.8">
      <c r="A477" s="277" t="s">
        <v>778</v>
      </c>
      <c r="B477" s="244" t="s">
        <v>738</v>
      </c>
      <c r="C477" s="66">
        <v>1</v>
      </c>
      <c r="D477" s="66">
        <v>1</v>
      </c>
      <c r="E477" s="67" t="s">
        <v>135</v>
      </c>
      <c r="F477" s="68">
        <v>0</v>
      </c>
      <c r="G477" s="69">
        <f t="shared" si="56"/>
        <v>0</v>
      </c>
    </row>
    <row r="478" spans="1:7" ht="22.8">
      <c r="A478" s="277" t="s">
        <v>779</v>
      </c>
      <c r="B478" s="244" t="s">
        <v>780</v>
      </c>
      <c r="C478" s="66">
        <v>1</v>
      </c>
      <c r="D478" s="66">
        <v>1</v>
      </c>
      <c r="E478" s="67" t="s">
        <v>135</v>
      </c>
      <c r="F478" s="68">
        <v>0</v>
      </c>
      <c r="G478" s="69">
        <f t="shared" si="56"/>
        <v>0</v>
      </c>
    </row>
    <row r="479" spans="1:7" ht="22.8">
      <c r="A479" s="277" t="s">
        <v>781</v>
      </c>
      <c r="B479" s="244" t="s">
        <v>782</v>
      </c>
      <c r="C479" s="66">
        <v>1</v>
      </c>
      <c r="D479" s="66">
        <v>1</v>
      </c>
      <c r="E479" s="67" t="s">
        <v>135</v>
      </c>
      <c r="F479" s="68">
        <v>0</v>
      </c>
      <c r="G479" s="69">
        <f t="shared" si="56"/>
        <v>0</v>
      </c>
    </row>
    <row r="480" spans="1:7" ht="22.8">
      <c r="A480" s="277" t="s">
        <v>783</v>
      </c>
      <c r="B480" s="244" t="s">
        <v>716</v>
      </c>
      <c r="C480" s="66">
        <v>1</v>
      </c>
      <c r="D480" s="66">
        <v>1</v>
      </c>
      <c r="E480" s="67" t="s">
        <v>135</v>
      </c>
      <c r="F480" s="68">
        <v>0</v>
      </c>
      <c r="G480" s="69">
        <f t="shared" ref="G480" si="57">C480*D480*F480</f>
        <v>0</v>
      </c>
    </row>
    <row r="481" spans="1:7" ht="22.8">
      <c r="A481" s="103" t="s">
        <v>784</v>
      </c>
      <c r="B481" s="104" t="s">
        <v>126</v>
      </c>
      <c r="C481" s="66">
        <v>1</v>
      </c>
      <c r="D481" s="66">
        <v>1</v>
      </c>
      <c r="E481" s="67" t="s">
        <v>135</v>
      </c>
      <c r="F481" s="68">
        <v>0</v>
      </c>
      <c r="G481" s="69">
        <f t="shared" si="56"/>
        <v>0</v>
      </c>
    </row>
    <row r="482" spans="1:7" s="59" customFormat="1" ht="19.2" customHeight="1">
      <c r="A482" s="195">
        <v>31</v>
      </c>
      <c r="B482" s="157" t="s">
        <v>785</v>
      </c>
      <c r="C482" s="162"/>
      <c r="D482" s="130"/>
      <c r="E482" s="82"/>
      <c r="F482" s="82"/>
      <c r="G482" s="181">
        <f>SUM(G464:G481)</f>
        <v>0</v>
      </c>
    </row>
    <row r="483" spans="1:7" ht="12">
      <c r="A483" s="88"/>
      <c r="D483" s="88"/>
      <c r="G483" s="200"/>
    </row>
    <row r="484" spans="1:7" ht="12">
      <c r="A484" s="196">
        <v>32</v>
      </c>
      <c r="B484" s="156" t="s">
        <v>786</v>
      </c>
      <c r="C484" s="156"/>
      <c r="D484" s="220"/>
      <c r="E484" s="199"/>
      <c r="F484" s="199"/>
      <c r="G484" s="200"/>
    </row>
    <row r="485" spans="1:7" ht="12">
      <c r="A485" s="160" t="s">
        <v>32</v>
      </c>
      <c r="B485" s="197" t="s">
        <v>122</v>
      </c>
      <c r="C485" s="63" t="s">
        <v>129</v>
      </c>
      <c r="D485" s="64" t="s">
        <v>130</v>
      </c>
      <c r="E485" s="64" t="s">
        <v>131</v>
      </c>
      <c r="F485" s="65" t="s">
        <v>132</v>
      </c>
      <c r="G485" s="142" t="s">
        <v>35</v>
      </c>
    </row>
    <row r="486" spans="1:7" ht="22.8">
      <c r="A486" s="103" t="s">
        <v>787</v>
      </c>
      <c r="B486" s="104" t="s">
        <v>788</v>
      </c>
      <c r="C486" s="66">
        <v>1</v>
      </c>
      <c r="D486" s="66">
        <v>1</v>
      </c>
      <c r="E486" s="67" t="s">
        <v>135</v>
      </c>
      <c r="F486" s="68">
        <v>0</v>
      </c>
      <c r="G486" s="69">
        <f>C486*D486*F486</f>
        <v>0</v>
      </c>
    </row>
    <row r="487" spans="1:7" ht="22.8">
      <c r="A487" s="103" t="s">
        <v>789</v>
      </c>
      <c r="B487" s="104" t="s">
        <v>790</v>
      </c>
      <c r="C487" s="66">
        <v>1</v>
      </c>
      <c r="D487" s="66">
        <v>1</v>
      </c>
      <c r="E487" s="67" t="s">
        <v>135</v>
      </c>
      <c r="F487" s="68">
        <v>0</v>
      </c>
      <c r="G487" s="69">
        <f>C487*D487*F487</f>
        <v>0</v>
      </c>
    </row>
    <row r="488" spans="1:7">
      <c r="A488" s="232">
        <v>32.15</v>
      </c>
      <c r="B488" s="250" t="s">
        <v>791</v>
      </c>
      <c r="C488" s="137"/>
      <c r="D488" s="138"/>
      <c r="E488" s="139"/>
      <c r="F488" s="140"/>
      <c r="G488" s="485">
        <f>(C489*D489*F489)+(C491*D491*F491)+(C490*D490*F490)</f>
        <v>0</v>
      </c>
    </row>
    <row r="489" spans="1:7">
      <c r="A489" s="233"/>
      <c r="B489" s="176" t="s">
        <v>792</v>
      </c>
      <c r="C489" s="133">
        <v>1</v>
      </c>
      <c r="D489" s="133">
        <v>1</v>
      </c>
      <c r="E489" s="134" t="s">
        <v>135</v>
      </c>
      <c r="F489" s="136">
        <v>0</v>
      </c>
      <c r="G489" s="486"/>
    </row>
    <row r="490" spans="1:7">
      <c r="A490" s="233"/>
      <c r="B490" s="176" t="s">
        <v>793</v>
      </c>
      <c r="C490" s="133">
        <v>1</v>
      </c>
      <c r="D490" s="133">
        <v>1</v>
      </c>
      <c r="E490" s="134" t="s">
        <v>135</v>
      </c>
      <c r="F490" s="136">
        <v>0</v>
      </c>
      <c r="G490" s="486"/>
    </row>
    <row r="491" spans="1:7" ht="22.8">
      <c r="A491" s="255"/>
      <c r="B491" s="251" t="s">
        <v>716</v>
      </c>
      <c r="C491" s="131">
        <v>1</v>
      </c>
      <c r="D491" s="131">
        <v>1</v>
      </c>
      <c r="E491" s="135" t="s">
        <v>135</v>
      </c>
      <c r="F491" s="132">
        <v>0</v>
      </c>
      <c r="G491" s="486"/>
    </row>
    <row r="492" spans="1:7" ht="22.8">
      <c r="A492" s="231" t="s">
        <v>794</v>
      </c>
      <c r="B492" s="251" t="s">
        <v>795</v>
      </c>
      <c r="C492" s="66">
        <v>1</v>
      </c>
      <c r="D492" s="66">
        <v>1</v>
      </c>
      <c r="E492" s="67" t="s">
        <v>135</v>
      </c>
      <c r="F492" s="68">
        <v>0</v>
      </c>
      <c r="G492" s="69">
        <f t="shared" ref="G492:G504" si="58">C492*D492*F492</f>
        <v>0</v>
      </c>
    </row>
    <row r="493" spans="1:7" ht="22.8">
      <c r="A493" s="231" t="s">
        <v>796</v>
      </c>
      <c r="B493" s="251" t="s">
        <v>797</v>
      </c>
      <c r="C493" s="66">
        <v>1</v>
      </c>
      <c r="D493" s="66">
        <v>1</v>
      </c>
      <c r="E493" s="67" t="s">
        <v>135</v>
      </c>
      <c r="F493" s="68">
        <v>0</v>
      </c>
      <c r="G493" s="69">
        <f t="shared" si="58"/>
        <v>0</v>
      </c>
    </row>
    <row r="494" spans="1:7" ht="22.8">
      <c r="A494" s="277" t="s">
        <v>798</v>
      </c>
      <c r="B494" s="244" t="s">
        <v>732</v>
      </c>
      <c r="C494" s="66">
        <v>1</v>
      </c>
      <c r="D494" s="66">
        <v>1</v>
      </c>
      <c r="E494" s="67" t="s">
        <v>135</v>
      </c>
      <c r="F494" s="68">
        <v>0</v>
      </c>
      <c r="G494" s="69">
        <f t="shared" si="58"/>
        <v>0</v>
      </c>
    </row>
    <row r="495" spans="1:7" ht="22.8">
      <c r="A495" s="277" t="s">
        <v>799</v>
      </c>
      <c r="B495" s="244" t="s">
        <v>800</v>
      </c>
      <c r="C495" s="66">
        <v>1</v>
      </c>
      <c r="D495" s="66">
        <v>1</v>
      </c>
      <c r="E495" s="67" t="s">
        <v>135</v>
      </c>
      <c r="F495" s="68">
        <v>0</v>
      </c>
      <c r="G495" s="69">
        <f t="shared" si="58"/>
        <v>0</v>
      </c>
    </row>
    <row r="496" spans="1:7" ht="22.8">
      <c r="A496" s="277" t="s">
        <v>801</v>
      </c>
      <c r="B496" s="244" t="s">
        <v>802</v>
      </c>
      <c r="C496" s="66">
        <v>1</v>
      </c>
      <c r="D496" s="66">
        <v>1</v>
      </c>
      <c r="E496" s="67" t="s">
        <v>135</v>
      </c>
      <c r="F496" s="68">
        <v>0</v>
      </c>
      <c r="G496" s="69">
        <f t="shared" si="58"/>
        <v>0</v>
      </c>
    </row>
    <row r="497" spans="1:7" ht="22.8">
      <c r="A497" s="277" t="s">
        <v>803</v>
      </c>
      <c r="B497" s="244" t="s">
        <v>804</v>
      </c>
      <c r="C497" s="66">
        <v>1</v>
      </c>
      <c r="D497" s="66">
        <v>1</v>
      </c>
      <c r="E497" s="67" t="s">
        <v>135</v>
      </c>
      <c r="F497" s="68">
        <v>0</v>
      </c>
      <c r="G497" s="69">
        <f t="shared" si="58"/>
        <v>0</v>
      </c>
    </row>
    <row r="498" spans="1:7" ht="25.5" customHeight="1">
      <c r="A498" s="277" t="s">
        <v>805</v>
      </c>
      <c r="B498" s="244" t="s">
        <v>806</v>
      </c>
      <c r="C498" s="66">
        <v>1</v>
      </c>
      <c r="D498" s="66">
        <v>1</v>
      </c>
      <c r="E498" s="67" t="s">
        <v>135</v>
      </c>
      <c r="F498" s="68">
        <v>0</v>
      </c>
      <c r="G498" s="69">
        <f t="shared" si="58"/>
        <v>0</v>
      </c>
    </row>
    <row r="499" spans="1:7" ht="22.8">
      <c r="A499" s="277" t="s">
        <v>807</v>
      </c>
      <c r="B499" s="244" t="s">
        <v>808</v>
      </c>
      <c r="C499" s="66">
        <v>1</v>
      </c>
      <c r="D499" s="66">
        <v>1</v>
      </c>
      <c r="E499" s="67" t="s">
        <v>135</v>
      </c>
      <c r="F499" s="68">
        <v>0</v>
      </c>
      <c r="G499" s="69">
        <f t="shared" si="58"/>
        <v>0</v>
      </c>
    </row>
    <row r="500" spans="1:7" ht="22.8">
      <c r="A500" s="277" t="s">
        <v>809</v>
      </c>
      <c r="B500" s="244" t="s">
        <v>810</v>
      </c>
      <c r="C500" s="66">
        <v>1</v>
      </c>
      <c r="D500" s="66">
        <v>1</v>
      </c>
      <c r="E500" s="67" t="s">
        <v>135</v>
      </c>
      <c r="F500" s="68">
        <v>0</v>
      </c>
      <c r="G500" s="69">
        <f t="shared" si="58"/>
        <v>0</v>
      </c>
    </row>
    <row r="501" spans="1:7" ht="22.8">
      <c r="A501" s="277" t="s">
        <v>811</v>
      </c>
      <c r="B501" s="244" t="s">
        <v>812</v>
      </c>
      <c r="C501" s="66">
        <v>1</v>
      </c>
      <c r="D501" s="66">
        <v>1</v>
      </c>
      <c r="E501" s="67" t="s">
        <v>135</v>
      </c>
      <c r="F501" s="68">
        <v>0</v>
      </c>
      <c r="G501" s="69">
        <f t="shared" si="58"/>
        <v>0</v>
      </c>
    </row>
    <row r="502" spans="1:7" ht="22.8">
      <c r="A502" s="277" t="s">
        <v>813</v>
      </c>
      <c r="B502" s="244" t="s">
        <v>814</v>
      </c>
      <c r="C502" s="66">
        <v>1</v>
      </c>
      <c r="D502" s="66">
        <v>1</v>
      </c>
      <c r="E502" s="67" t="s">
        <v>135</v>
      </c>
      <c r="F502" s="68">
        <v>0</v>
      </c>
      <c r="G502" s="69">
        <f t="shared" si="58"/>
        <v>0</v>
      </c>
    </row>
    <row r="503" spans="1:7" ht="22.8">
      <c r="A503" s="277" t="s">
        <v>815</v>
      </c>
      <c r="B503" s="244" t="s">
        <v>716</v>
      </c>
      <c r="C503" s="66">
        <v>1</v>
      </c>
      <c r="D503" s="66">
        <v>1</v>
      </c>
      <c r="E503" s="67" t="s">
        <v>135</v>
      </c>
      <c r="F503" s="68">
        <v>0</v>
      </c>
      <c r="G503" s="69">
        <f t="shared" ref="G503" si="59">C503*D503*F503</f>
        <v>0</v>
      </c>
    </row>
    <row r="504" spans="1:7" ht="22.8">
      <c r="A504" s="277" t="s">
        <v>816</v>
      </c>
      <c r="B504" s="244" t="s">
        <v>126</v>
      </c>
      <c r="C504" s="66">
        <v>1</v>
      </c>
      <c r="D504" s="66">
        <v>1</v>
      </c>
      <c r="E504" s="67" t="s">
        <v>135</v>
      </c>
      <c r="F504" s="68">
        <v>0</v>
      </c>
      <c r="G504" s="69">
        <f t="shared" si="58"/>
        <v>0</v>
      </c>
    </row>
    <row r="505" spans="1:7" s="59" customFormat="1" ht="19.2" customHeight="1">
      <c r="A505" s="195">
        <v>32</v>
      </c>
      <c r="B505" s="157" t="s">
        <v>817</v>
      </c>
      <c r="C505" s="162"/>
      <c r="D505" s="130"/>
      <c r="E505" s="82"/>
      <c r="F505" s="82"/>
      <c r="G505" s="181">
        <f>SUM(G486:G504)</f>
        <v>0</v>
      </c>
    </row>
    <row r="506" spans="1:7">
      <c r="A506" s="75"/>
      <c r="D506" s="88"/>
      <c r="G506" s="77"/>
    </row>
    <row r="507" spans="1:7" ht="12">
      <c r="A507" s="196">
        <v>33</v>
      </c>
      <c r="B507" s="156" t="s">
        <v>818</v>
      </c>
      <c r="C507" s="156"/>
      <c r="D507" s="220"/>
      <c r="E507" s="199"/>
      <c r="F507" s="199"/>
      <c r="G507" s="200"/>
    </row>
    <row r="508" spans="1:7" ht="12">
      <c r="A508" s="160" t="s">
        <v>32</v>
      </c>
      <c r="B508" s="197" t="s">
        <v>122</v>
      </c>
      <c r="C508" s="63" t="s">
        <v>129</v>
      </c>
      <c r="D508" s="64" t="s">
        <v>130</v>
      </c>
      <c r="E508" s="64" t="s">
        <v>131</v>
      </c>
      <c r="F508" s="65" t="s">
        <v>132</v>
      </c>
      <c r="G508" s="142" t="s">
        <v>35</v>
      </c>
    </row>
    <row r="509" spans="1:7" ht="22.8">
      <c r="A509" s="90" t="s">
        <v>819</v>
      </c>
      <c r="B509" s="104" t="s">
        <v>820</v>
      </c>
      <c r="C509" s="66">
        <v>1</v>
      </c>
      <c r="D509" s="66">
        <v>1</v>
      </c>
      <c r="E509" s="67" t="s">
        <v>135</v>
      </c>
      <c r="F509" s="68">
        <v>0</v>
      </c>
      <c r="G509" s="69">
        <f t="shared" ref="G509:G516" si="60">C509*D509*F509</f>
        <v>0</v>
      </c>
    </row>
    <row r="510" spans="1:7" ht="22.8">
      <c r="A510" s="90" t="s">
        <v>821</v>
      </c>
      <c r="B510" s="104" t="s">
        <v>822</v>
      </c>
      <c r="C510" s="66">
        <v>1</v>
      </c>
      <c r="D510" s="66">
        <v>1</v>
      </c>
      <c r="E510" s="67" t="s">
        <v>135</v>
      </c>
      <c r="F510" s="68">
        <v>0</v>
      </c>
      <c r="G510" s="69">
        <f t="shared" si="60"/>
        <v>0</v>
      </c>
    </row>
    <row r="511" spans="1:7" ht="22.8">
      <c r="A511" s="90" t="s">
        <v>823</v>
      </c>
      <c r="B511" s="104" t="s">
        <v>824</v>
      </c>
      <c r="C511" s="66">
        <v>1</v>
      </c>
      <c r="D511" s="66">
        <v>1</v>
      </c>
      <c r="E511" s="67" t="s">
        <v>135</v>
      </c>
      <c r="F511" s="68">
        <v>0</v>
      </c>
      <c r="G511" s="69">
        <f t="shared" si="60"/>
        <v>0</v>
      </c>
    </row>
    <row r="512" spans="1:7" ht="22.8">
      <c r="A512" s="90" t="s">
        <v>825</v>
      </c>
      <c r="B512" s="244" t="s">
        <v>826</v>
      </c>
      <c r="C512" s="66">
        <v>1</v>
      </c>
      <c r="D512" s="66">
        <v>1</v>
      </c>
      <c r="E512" s="67" t="s">
        <v>135</v>
      </c>
      <c r="F512" s="68">
        <v>0</v>
      </c>
      <c r="G512" s="69">
        <f t="shared" si="60"/>
        <v>0</v>
      </c>
    </row>
    <row r="513" spans="1:7" ht="22.8">
      <c r="A513" s="90" t="s">
        <v>827</v>
      </c>
      <c r="B513" s="104" t="s">
        <v>828</v>
      </c>
      <c r="C513" s="66">
        <v>1</v>
      </c>
      <c r="D513" s="66">
        <v>1</v>
      </c>
      <c r="E513" s="67" t="s">
        <v>135</v>
      </c>
      <c r="F513" s="68">
        <v>0</v>
      </c>
      <c r="G513" s="69">
        <f t="shared" si="60"/>
        <v>0</v>
      </c>
    </row>
    <row r="514" spans="1:7" ht="22.8">
      <c r="A514" s="90" t="s">
        <v>829</v>
      </c>
      <c r="B514" s="104" t="s">
        <v>830</v>
      </c>
      <c r="C514" s="66">
        <v>1</v>
      </c>
      <c r="D514" s="66">
        <v>1</v>
      </c>
      <c r="E514" s="67" t="s">
        <v>135</v>
      </c>
      <c r="F514" s="68">
        <v>0</v>
      </c>
      <c r="G514" s="69">
        <f t="shared" si="60"/>
        <v>0</v>
      </c>
    </row>
    <row r="515" spans="1:7" ht="22.8">
      <c r="A515" s="90" t="s">
        <v>831</v>
      </c>
      <c r="B515" s="104" t="s">
        <v>832</v>
      </c>
      <c r="C515" s="66">
        <v>1</v>
      </c>
      <c r="D515" s="66">
        <v>1</v>
      </c>
      <c r="E515" s="67" t="s">
        <v>135</v>
      </c>
      <c r="F515" s="68">
        <v>0</v>
      </c>
      <c r="G515" s="69">
        <f t="shared" si="60"/>
        <v>0</v>
      </c>
    </row>
    <row r="516" spans="1:7" ht="22.8">
      <c r="A516" s="90" t="s">
        <v>833</v>
      </c>
      <c r="B516" s="104" t="s">
        <v>126</v>
      </c>
      <c r="C516" s="66">
        <v>1</v>
      </c>
      <c r="D516" s="66">
        <v>1</v>
      </c>
      <c r="E516" s="67" t="s">
        <v>135</v>
      </c>
      <c r="F516" s="68">
        <v>0</v>
      </c>
      <c r="G516" s="69">
        <f t="shared" si="60"/>
        <v>0</v>
      </c>
    </row>
    <row r="517" spans="1:7" s="59" customFormat="1" ht="19.2" customHeight="1">
      <c r="A517" s="195">
        <v>33</v>
      </c>
      <c r="B517" s="157" t="s">
        <v>834</v>
      </c>
      <c r="C517" s="162"/>
      <c r="D517" s="130"/>
      <c r="E517" s="82"/>
      <c r="F517" s="82"/>
      <c r="G517" s="181">
        <f>SUM(G509:G516)</f>
        <v>0</v>
      </c>
    </row>
    <row r="518" spans="1:7" ht="12">
      <c r="A518" s="88"/>
      <c r="D518" s="88"/>
      <c r="G518" s="200"/>
    </row>
    <row r="519" spans="1:7" ht="12">
      <c r="A519" s="196">
        <v>34</v>
      </c>
      <c r="B519" s="156" t="s">
        <v>835</v>
      </c>
      <c r="C519" s="156"/>
      <c r="D519" s="220"/>
      <c r="E519" s="199"/>
      <c r="F519" s="199"/>
      <c r="G519" s="200"/>
    </row>
    <row r="520" spans="1:7" ht="12">
      <c r="A520" s="160" t="s">
        <v>32</v>
      </c>
      <c r="B520" s="197" t="s">
        <v>122</v>
      </c>
      <c r="C520" s="63" t="s">
        <v>129</v>
      </c>
      <c r="D520" s="64" t="s">
        <v>130</v>
      </c>
      <c r="E520" s="309" t="s">
        <v>131</v>
      </c>
      <c r="F520" s="65" t="s">
        <v>132</v>
      </c>
      <c r="G520" s="142" t="s">
        <v>35</v>
      </c>
    </row>
    <row r="521" spans="1:7">
      <c r="A521" s="253">
        <v>34.01</v>
      </c>
      <c r="B521" s="252" t="s">
        <v>836</v>
      </c>
      <c r="C521" s="256"/>
      <c r="D521" s="304"/>
      <c r="E521" s="259"/>
      <c r="F521" s="258"/>
      <c r="G521" s="485">
        <f>(C522*D522*F522)+(C524*D524*F524)+(C523*D523*F523)</f>
        <v>0</v>
      </c>
    </row>
    <row r="522" spans="1:7">
      <c r="A522" s="254"/>
      <c r="B522" s="276" t="s">
        <v>837</v>
      </c>
      <c r="C522" s="260">
        <v>1</v>
      </c>
      <c r="D522" s="305">
        <v>1</v>
      </c>
      <c r="E522" s="310" t="s">
        <v>135</v>
      </c>
      <c r="F522" s="307">
        <v>0</v>
      </c>
      <c r="G522" s="486"/>
    </row>
    <row r="523" spans="1:7">
      <c r="A523" s="254"/>
      <c r="B523" s="284" t="s">
        <v>838</v>
      </c>
      <c r="C523" s="260">
        <v>1</v>
      </c>
      <c r="D523" s="305">
        <v>1</v>
      </c>
      <c r="E523" s="310" t="s">
        <v>135</v>
      </c>
      <c r="F523" s="307">
        <v>0</v>
      </c>
      <c r="G523" s="486"/>
    </row>
    <row r="524" spans="1:7">
      <c r="A524" s="254"/>
      <c r="B524" s="283" t="s">
        <v>839</v>
      </c>
      <c r="C524" s="263">
        <v>1</v>
      </c>
      <c r="D524" s="306">
        <v>1</v>
      </c>
      <c r="E524" s="311" t="s">
        <v>135</v>
      </c>
      <c r="F524" s="308">
        <v>0</v>
      </c>
      <c r="G524" s="486"/>
    </row>
    <row r="525" spans="1:7">
      <c r="A525" s="253">
        <v>34.049999999999997</v>
      </c>
      <c r="B525" s="252" t="s">
        <v>840</v>
      </c>
      <c r="C525" s="256"/>
      <c r="D525" s="257"/>
      <c r="E525" s="259"/>
      <c r="F525" s="259"/>
      <c r="G525" s="485">
        <f>(C526*D526*F526)+(C528*D528*F528)+(C527*D527*F527)</f>
        <v>0</v>
      </c>
    </row>
    <row r="526" spans="1:7">
      <c r="A526" s="254"/>
      <c r="B526" s="276" t="s">
        <v>837</v>
      </c>
      <c r="C526" s="260">
        <v>1</v>
      </c>
      <c r="D526" s="261">
        <v>1</v>
      </c>
      <c r="E526" s="310" t="s">
        <v>135</v>
      </c>
      <c r="F526" s="262">
        <v>0</v>
      </c>
      <c r="G526" s="486"/>
    </row>
    <row r="527" spans="1:7">
      <c r="A527" s="254"/>
      <c r="B527" s="284" t="s">
        <v>838</v>
      </c>
      <c r="C527" s="260">
        <v>1</v>
      </c>
      <c r="D527" s="261">
        <v>1</v>
      </c>
      <c r="E527" s="310" t="s">
        <v>135</v>
      </c>
      <c r="F527" s="262">
        <v>0</v>
      </c>
      <c r="G527" s="486"/>
    </row>
    <row r="528" spans="1:7">
      <c r="A528" s="254"/>
      <c r="B528" s="283" t="s">
        <v>839</v>
      </c>
      <c r="C528" s="263">
        <v>1</v>
      </c>
      <c r="D528" s="264">
        <v>1</v>
      </c>
      <c r="E528" s="311" t="s">
        <v>135</v>
      </c>
      <c r="F528" s="265">
        <v>0</v>
      </c>
      <c r="G528" s="486"/>
    </row>
    <row r="529" spans="1:7">
      <c r="A529" s="253">
        <v>34.1</v>
      </c>
      <c r="B529" s="252" t="s">
        <v>841</v>
      </c>
      <c r="C529" s="256"/>
      <c r="D529" s="257"/>
      <c r="E529" s="259"/>
      <c r="F529" s="259"/>
      <c r="G529" s="485">
        <f>(C530*D530*F530)+(C532*D532*F532)+(C531*D531*F531)</f>
        <v>0</v>
      </c>
    </row>
    <row r="530" spans="1:7">
      <c r="A530" s="254"/>
      <c r="B530" s="276" t="s">
        <v>837</v>
      </c>
      <c r="C530" s="260">
        <v>1</v>
      </c>
      <c r="D530" s="261">
        <v>1</v>
      </c>
      <c r="E530" s="310" t="s">
        <v>135</v>
      </c>
      <c r="F530" s="262">
        <v>0</v>
      </c>
      <c r="G530" s="486"/>
    </row>
    <row r="531" spans="1:7">
      <c r="A531" s="254"/>
      <c r="B531" s="284" t="s">
        <v>838</v>
      </c>
      <c r="C531" s="260">
        <v>1</v>
      </c>
      <c r="D531" s="261">
        <v>1</v>
      </c>
      <c r="E531" s="310" t="s">
        <v>135</v>
      </c>
      <c r="F531" s="262">
        <v>0</v>
      </c>
      <c r="G531" s="486"/>
    </row>
    <row r="532" spans="1:7">
      <c r="A532" s="254"/>
      <c r="B532" s="283" t="s">
        <v>839</v>
      </c>
      <c r="C532" s="263">
        <v>1</v>
      </c>
      <c r="D532" s="264">
        <v>1</v>
      </c>
      <c r="E532" s="311" t="s">
        <v>135</v>
      </c>
      <c r="F532" s="265">
        <v>0</v>
      </c>
      <c r="G532" s="486"/>
    </row>
    <row r="533" spans="1:7">
      <c r="A533" s="253">
        <v>34.119999999999997</v>
      </c>
      <c r="B533" s="252" t="s">
        <v>842</v>
      </c>
      <c r="C533" s="256"/>
      <c r="D533" s="257"/>
      <c r="E533" s="259"/>
      <c r="F533" s="259"/>
      <c r="G533" s="485">
        <f>(C534*D534*F534)+(C536*D536*F536)+(C535*D535*F535)</f>
        <v>0</v>
      </c>
    </row>
    <row r="534" spans="1:7">
      <c r="A534" s="254"/>
      <c r="B534" s="276" t="s">
        <v>837</v>
      </c>
      <c r="C534" s="260">
        <v>1</v>
      </c>
      <c r="D534" s="261">
        <v>1</v>
      </c>
      <c r="E534" s="310" t="s">
        <v>135</v>
      </c>
      <c r="F534" s="262">
        <v>0</v>
      </c>
      <c r="G534" s="486"/>
    </row>
    <row r="535" spans="1:7">
      <c r="A535" s="254"/>
      <c r="B535" s="284" t="s">
        <v>838</v>
      </c>
      <c r="C535" s="260">
        <v>1</v>
      </c>
      <c r="D535" s="261">
        <v>1</v>
      </c>
      <c r="E535" s="310" t="s">
        <v>135</v>
      </c>
      <c r="F535" s="262">
        <v>0</v>
      </c>
      <c r="G535" s="486"/>
    </row>
    <row r="536" spans="1:7">
      <c r="A536" s="254"/>
      <c r="B536" s="283" t="s">
        <v>839</v>
      </c>
      <c r="C536" s="263">
        <v>1</v>
      </c>
      <c r="D536" s="264">
        <v>1</v>
      </c>
      <c r="E536" s="311" t="s">
        <v>135</v>
      </c>
      <c r="F536" s="265">
        <v>0</v>
      </c>
      <c r="G536" s="486"/>
    </row>
    <row r="537" spans="1:7">
      <c r="A537" s="253">
        <v>34.15</v>
      </c>
      <c r="B537" s="252" t="s">
        <v>843</v>
      </c>
      <c r="C537" s="256"/>
      <c r="D537" s="257"/>
      <c r="E537" s="259"/>
      <c r="F537" s="259"/>
      <c r="G537" s="485">
        <f>(C538*D538*F538)+(C540*D540*F540)+(C539*D539*F539)</f>
        <v>0</v>
      </c>
    </row>
    <row r="538" spans="1:7">
      <c r="A538" s="254"/>
      <c r="B538" s="276" t="s">
        <v>837</v>
      </c>
      <c r="C538" s="260">
        <v>1</v>
      </c>
      <c r="D538" s="261">
        <v>1</v>
      </c>
      <c r="E538" s="310" t="s">
        <v>135</v>
      </c>
      <c r="F538" s="262">
        <v>0</v>
      </c>
      <c r="G538" s="486"/>
    </row>
    <row r="539" spans="1:7">
      <c r="A539" s="254"/>
      <c r="B539" s="284" t="s">
        <v>838</v>
      </c>
      <c r="C539" s="260">
        <v>1</v>
      </c>
      <c r="D539" s="261">
        <v>1</v>
      </c>
      <c r="E539" s="310" t="s">
        <v>135</v>
      </c>
      <c r="F539" s="262">
        <v>0</v>
      </c>
      <c r="G539" s="486"/>
    </row>
    <row r="540" spans="1:7">
      <c r="A540" s="254"/>
      <c r="B540" s="283" t="s">
        <v>839</v>
      </c>
      <c r="C540" s="263">
        <v>1</v>
      </c>
      <c r="D540" s="264">
        <v>1</v>
      </c>
      <c r="E540" s="311" t="s">
        <v>135</v>
      </c>
      <c r="F540" s="265">
        <v>0</v>
      </c>
      <c r="G540" s="486"/>
    </row>
    <row r="541" spans="1:7" ht="22.8">
      <c r="A541" s="253" t="s">
        <v>844</v>
      </c>
      <c r="B541" s="252" t="s">
        <v>845</v>
      </c>
      <c r="C541" s="256"/>
      <c r="D541" s="257"/>
      <c r="E541" s="259"/>
      <c r="F541" s="259"/>
      <c r="G541" s="485">
        <f>(C542*D542*F542)+(C544*D544*F544)+(C543*D543*F543)</f>
        <v>0</v>
      </c>
    </row>
    <row r="542" spans="1:7">
      <c r="A542" s="254"/>
      <c r="B542" s="276" t="s">
        <v>837</v>
      </c>
      <c r="C542" s="260">
        <v>1</v>
      </c>
      <c r="D542" s="261">
        <v>1</v>
      </c>
      <c r="E542" s="310" t="s">
        <v>135</v>
      </c>
      <c r="F542" s="262">
        <v>0</v>
      </c>
      <c r="G542" s="486"/>
    </row>
    <row r="543" spans="1:7">
      <c r="A543" s="254"/>
      <c r="B543" s="284" t="s">
        <v>838</v>
      </c>
      <c r="C543" s="260">
        <v>1</v>
      </c>
      <c r="D543" s="261">
        <v>1</v>
      </c>
      <c r="E543" s="310" t="s">
        <v>135</v>
      </c>
      <c r="F543" s="262">
        <v>0</v>
      </c>
      <c r="G543" s="486"/>
    </row>
    <row r="544" spans="1:7">
      <c r="A544" s="254"/>
      <c r="B544" s="283" t="s">
        <v>839</v>
      </c>
      <c r="C544" s="263">
        <v>1</v>
      </c>
      <c r="D544" s="264">
        <v>1</v>
      </c>
      <c r="E544" s="311" t="s">
        <v>135</v>
      </c>
      <c r="F544" s="265">
        <v>0</v>
      </c>
      <c r="G544" s="486"/>
    </row>
    <row r="545" spans="1:7">
      <c r="A545" s="253">
        <v>34.299999999999997</v>
      </c>
      <c r="B545" s="285" t="s">
        <v>846</v>
      </c>
      <c r="C545" s="256"/>
      <c r="D545" s="257"/>
      <c r="E545" s="258"/>
      <c r="F545" s="259"/>
      <c r="G545" s="495">
        <f>(C546*D546*F546)+(C547*D547*F547)</f>
        <v>0</v>
      </c>
    </row>
    <row r="546" spans="1:7">
      <c r="A546" s="254"/>
      <c r="B546" s="276" t="s">
        <v>847</v>
      </c>
      <c r="C546" s="260">
        <v>1</v>
      </c>
      <c r="D546" s="261">
        <v>1</v>
      </c>
      <c r="E546" s="310" t="s">
        <v>135</v>
      </c>
      <c r="F546" s="262">
        <v>0</v>
      </c>
      <c r="G546" s="496"/>
    </row>
    <row r="547" spans="1:7">
      <c r="A547" s="255"/>
      <c r="B547" s="283" t="s">
        <v>839</v>
      </c>
      <c r="C547" s="260">
        <v>1</v>
      </c>
      <c r="D547" s="261">
        <v>1</v>
      </c>
      <c r="E547" s="310" t="s">
        <v>135</v>
      </c>
      <c r="F547" s="262">
        <v>0</v>
      </c>
      <c r="G547" s="497"/>
    </row>
    <row r="548" spans="1:7" ht="22.8">
      <c r="A548" s="103" t="s">
        <v>848</v>
      </c>
      <c r="B548" s="244" t="s">
        <v>559</v>
      </c>
      <c r="C548" s="66">
        <v>1</v>
      </c>
      <c r="D548" s="66">
        <v>1</v>
      </c>
      <c r="E548" s="67" t="s">
        <v>135</v>
      </c>
      <c r="F548" s="68">
        <v>0</v>
      </c>
      <c r="G548" s="69">
        <f t="shared" ref="G548:G555" si="61">C548*D548*F548</f>
        <v>0</v>
      </c>
    </row>
    <row r="549" spans="1:7" ht="22.8">
      <c r="A549" s="103" t="s">
        <v>849</v>
      </c>
      <c r="B549" s="244" t="s">
        <v>850</v>
      </c>
      <c r="C549" s="66">
        <v>1</v>
      </c>
      <c r="D549" s="66">
        <v>1</v>
      </c>
      <c r="E549" s="67" t="s">
        <v>135</v>
      </c>
      <c r="F549" s="68">
        <v>0</v>
      </c>
      <c r="G549" s="69">
        <f t="shared" si="61"/>
        <v>0</v>
      </c>
    </row>
    <row r="550" spans="1:7" ht="22.8">
      <c r="A550" s="103" t="s">
        <v>851</v>
      </c>
      <c r="B550" s="244" t="s">
        <v>852</v>
      </c>
      <c r="C550" s="66">
        <v>1</v>
      </c>
      <c r="D550" s="66">
        <v>1</v>
      </c>
      <c r="E550" s="67" t="s">
        <v>135</v>
      </c>
      <c r="F550" s="68">
        <v>0</v>
      </c>
      <c r="G550" s="69">
        <f t="shared" si="61"/>
        <v>0</v>
      </c>
    </row>
    <row r="551" spans="1:7" ht="22.8">
      <c r="A551" s="103" t="s">
        <v>853</v>
      </c>
      <c r="B551" s="104" t="s">
        <v>854</v>
      </c>
      <c r="C551" s="66">
        <v>1</v>
      </c>
      <c r="D551" s="66">
        <v>1</v>
      </c>
      <c r="E551" s="67" t="s">
        <v>135</v>
      </c>
      <c r="F551" s="68">
        <v>0</v>
      </c>
      <c r="G551" s="69">
        <f t="shared" si="61"/>
        <v>0</v>
      </c>
    </row>
    <row r="552" spans="1:7" ht="22.8">
      <c r="A552" s="103" t="s">
        <v>855</v>
      </c>
      <c r="B552" s="244" t="s">
        <v>856</v>
      </c>
      <c r="C552" s="66">
        <v>1</v>
      </c>
      <c r="D552" s="66">
        <v>1</v>
      </c>
      <c r="E552" s="67" t="s">
        <v>135</v>
      </c>
      <c r="F552" s="68">
        <v>0</v>
      </c>
      <c r="G552" s="69">
        <f t="shared" si="61"/>
        <v>0</v>
      </c>
    </row>
    <row r="553" spans="1:7" ht="22.8">
      <c r="A553" s="103" t="s">
        <v>857</v>
      </c>
      <c r="B553" s="244" t="s">
        <v>858</v>
      </c>
      <c r="C553" s="66">
        <v>1</v>
      </c>
      <c r="D553" s="66">
        <v>1</v>
      </c>
      <c r="E553" s="67" t="s">
        <v>135</v>
      </c>
      <c r="F553" s="68">
        <v>0</v>
      </c>
      <c r="G553" s="69">
        <f t="shared" si="61"/>
        <v>0</v>
      </c>
    </row>
    <row r="554" spans="1:7" ht="22.8">
      <c r="A554" s="91" t="s">
        <v>859</v>
      </c>
      <c r="B554" s="244" t="s">
        <v>860</v>
      </c>
      <c r="C554" s="66">
        <v>1</v>
      </c>
      <c r="D554" s="66">
        <v>1</v>
      </c>
      <c r="E554" s="67" t="s">
        <v>135</v>
      </c>
      <c r="F554" s="68">
        <v>0</v>
      </c>
      <c r="G554" s="69">
        <f t="shared" si="61"/>
        <v>0</v>
      </c>
    </row>
    <row r="555" spans="1:7" ht="22.8">
      <c r="A555" s="100" t="s">
        <v>861</v>
      </c>
      <c r="B555" s="251" t="s">
        <v>126</v>
      </c>
      <c r="C555" s="66">
        <v>1</v>
      </c>
      <c r="D555" s="66">
        <v>1</v>
      </c>
      <c r="E555" s="67" t="s">
        <v>135</v>
      </c>
      <c r="F555" s="68">
        <v>0</v>
      </c>
      <c r="G555" s="69">
        <f t="shared" si="61"/>
        <v>0</v>
      </c>
    </row>
    <row r="556" spans="1:7" s="59" customFormat="1" ht="19.2" customHeight="1">
      <c r="A556" s="195">
        <v>34</v>
      </c>
      <c r="B556" s="157" t="s">
        <v>862</v>
      </c>
      <c r="C556" s="162"/>
      <c r="D556" s="130"/>
      <c r="E556" s="82"/>
      <c r="F556" s="82"/>
      <c r="G556" s="181">
        <f>SUM(G521:G555)</f>
        <v>0</v>
      </c>
    </row>
    <row r="557" spans="1:7">
      <c r="A557" s="75"/>
      <c r="D557" s="88"/>
      <c r="G557" s="77"/>
    </row>
    <row r="558" spans="1:7" ht="12">
      <c r="A558" s="196">
        <v>35</v>
      </c>
      <c r="B558" s="156" t="s">
        <v>863</v>
      </c>
      <c r="C558" s="156"/>
      <c r="D558" s="220"/>
      <c r="E558" s="199"/>
      <c r="F558" s="199"/>
      <c r="G558" s="200"/>
    </row>
    <row r="559" spans="1:7" ht="12">
      <c r="A559" s="160" t="s">
        <v>32</v>
      </c>
      <c r="B559" s="197" t="s">
        <v>122</v>
      </c>
      <c r="C559" s="63" t="s">
        <v>129</v>
      </c>
      <c r="D559" s="64" t="s">
        <v>130</v>
      </c>
      <c r="E559" s="64" t="s">
        <v>131</v>
      </c>
      <c r="F559" s="65" t="s">
        <v>132</v>
      </c>
      <c r="G559" s="142" t="s">
        <v>35</v>
      </c>
    </row>
    <row r="560" spans="1:7" ht="22.8">
      <c r="A560" s="103" t="s">
        <v>864</v>
      </c>
      <c r="B560" s="104" t="s">
        <v>865</v>
      </c>
      <c r="C560" s="66">
        <v>1</v>
      </c>
      <c r="D560" s="66">
        <v>1</v>
      </c>
      <c r="E560" s="67" t="s">
        <v>135</v>
      </c>
      <c r="F560" s="68">
        <v>0</v>
      </c>
      <c r="G560" s="69">
        <f t="shared" ref="G560:G564" si="62">C560*D560*F560</f>
        <v>0</v>
      </c>
    </row>
    <row r="561" spans="1:7" ht="22.8">
      <c r="A561" s="102" t="s">
        <v>866</v>
      </c>
      <c r="B561" s="266" t="s">
        <v>867</v>
      </c>
      <c r="C561" s="66">
        <v>1</v>
      </c>
      <c r="D561" s="66">
        <v>1</v>
      </c>
      <c r="E561" s="67" t="s">
        <v>135</v>
      </c>
      <c r="F561" s="68">
        <v>0</v>
      </c>
      <c r="G561" s="69">
        <f t="shared" si="62"/>
        <v>0</v>
      </c>
    </row>
    <row r="562" spans="1:7" ht="22.8">
      <c r="A562" s="102" t="s">
        <v>868</v>
      </c>
      <c r="B562" s="266" t="s">
        <v>869</v>
      </c>
      <c r="C562" s="66">
        <v>1</v>
      </c>
      <c r="D562" s="66">
        <v>1</v>
      </c>
      <c r="E562" s="67" t="s">
        <v>135</v>
      </c>
      <c r="F562" s="68">
        <v>0</v>
      </c>
      <c r="G562" s="69">
        <f t="shared" si="62"/>
        <v>0</v>
      </c>
    </row>
    <row r="563" spans="1:7" ht="22.8">
      <c r="A563" s="102" t="s">
        <v>870</v>
      </c>
      <c r="B563" s="266" t="s">
        <v>871</v>
      </c>
      <c r="C563" s="66">
        <v>1</v>
      </c>
      <c r="D563" s="66">
        <v>1</v>
      </c>
      <c r="E563" s="67" t="s">
        <v>135</v>
      </c>
      <c r="F563" s="68">
        <v>0</v>
      </c>
      <c r="G563" s="69">
        <f t="shared" si="62"/>
        <v>0</v>
      </c>
    </row>
    <row r="564" spans="1:7" ht="22.8">
      <c r="A564" s="231" t="s">
        <v>872</v>
      </c>
      <c r="B564" s="251" t="s">
        <v>873</v>
      </c>
      <c r="C564" s="66">
        <v>1</v>
      </c>
      <c r="D564" s="66">
        <v>1</v>
      </c>
      <c r="E564" s="67" t="s">
        <v>135</v>
      </c>
      <c r="F564" s="68">
        <v>0</v>
      </c>
      <c r="G564" s="69">
        <f t="shared" si="62"/>
        <v>0</v>
      </c>
    </row>
    <row r="565" spans="1:7" ht="22.8">
      <c r="A565" s="231" t="s">
        <v>874</v>
      </c>
      <c r="B565" s="251" t="s">
        <v>875</v>
      </c>
      <c r="C565" s="66">
        <v>1</v>
      </c>
      <c r="D565" s="66">
        <v>1</v>
      </c>
      <c r="E565" s="67" t="s">
        <v>135</v>
      </c>
      <c r="F565" s="68">
        <v>0</v>
      </c>
      <c r="G565" s="69">
        <f t="shared" ref="G565:G566" si="63">C565*D565*F565</f>
        <v>0</v>
      </c>
    </row>
    <row r="566" spans="1:7" ht="22.8">
      <c r="A566" s="277" t="s">
        <v>876</v>
      </c>
      <c r="B566" s="244" t="s">
        <v>877</v>
      </c>
      <c r="C566" s="66">
        <v>1</v>
      </c>
      <c r="D566" s="66">
        <v>1</v>
      </c>
      <c r="E566" s="67" t="s">
        <v>135</v>
      </c>
      <c r="F566" s="68">
        <v>0</v>
      </c>
      <c r="G566" s="69">
        <f t="shared" si="63"/>
        <v>0</v>
      </c>
    </row>
    <row r="567" spans="1:7" ht="22.8">
      <c r="A567" s="103" t="s">
        <v>878</v>
      </c>
      <c r="B567" s="104" t="s">
        <v>126</v>
      </c>
      <c r="C567" s="66">
        <v>1</v>
      </c>
      <c r="D567" s="66">
        <v>1</v>
      </c>
      <c r="E567" s="67" t="s">
        <v>135</v>
      </c>
      <c r="F567" s="68">
        <v>0</v>
      </c>
      <c r="G567" s="69">
        <f>C567*D567*F567</f>
        <v>0</v>
      </c>
    </row>
    <row r="568" spans="1:7" s="59" customFormat="1" ht="19.2" customHeight="1">
      <c r="A568" s="195">
        <v>35</v>
      </c>
      <c r="B568" s="157" t="s">
        <v>879</v>
      </c>
      <c r="C568" s="162"/>
      <c r="D568" s="130"/>
      <c r="E568" s="82"/>
      <c r="F568" s="82"/>
      <c r="G568" s="181">
        <f>SUM(G560:G567)</f>
        <v>0</v>
      </c>
    </row>
    <row r="569" spans="1:7" ht="12">
      <c r="A569" s="88"/>
      <c r="D569" s="88"/>
      <c r="G569" s="200"/>
    </row>
    <row r="570" spans="1:7" ht="12">
      <c r="A570" s="196">
        <v>36</v>
      </c>
      <c r="B570" s="156" t="s">
        <v>880</v>
      </c>
      <c r="C570" s="156"/>
      <c r="D570" s="220"/>
      <c r="E570" s="199"/>
      <c r="F570" s="199"/>
      <c r="G570" s="200"/>
    </row>
    <row r="571" spans="1:7" ht="12">
      <c r="A571" s="160" t="s">
        <v>32</v>
      </c>
      <c r="B571" s="197" t="s">
        <v>122</v>
      </c>
      <c r="C571" s="63" t="s">
        <v>129</v>
      </c>
      <c r="D571" s="64" t="s">
        <v>130</v>
      </c>
      <c r="E571" s="64" t="s">
        <v>131</v>
      </c>
      <c r="F571" s="65" t="s">
        <v>132</v>
      </c>
      <c r="G571" s="142" t="s">
        <v>35</v>
      </c>
    </row>
    <row r="572" spans="1:7" ht="22.8">
      <c r="A572" s="102" t="s">
        <v>881</v>
      </c>
      <c r="B572" s="266" t="s">
        <v>882</v>
      </c>
      <c r="C572" s="66">
        <v>1</v>
      </c>
      <c r="D572" s="66">
        <v>1</v>
      </c>
      <c r="E572" s="67" t="s">
        <v>135</v>
      </c>
      <c r="F572" s="68">
        <v>0</v>
      </c>
      <c r="G572" s="69">
        <f t="shared" ref="G572:G577" si="64">C572*D572*F572</f>
        <v>0</v>
      </c>
    </row>
    <row r="573" spans="1:7" ht="22.8">
      <c r="A573" s="102" t="s">
        <v>883</v>
      </c>
      <c r="B573" s="266" t="s">
        <v>884</v>
      </c>
      <c r="C573" s="66">
        <v>1</v>
      </c>
      <c r="D573" s="66">
        <v>1</v>
      </c>
      <c r="E573" s="67" t="s">
        <v>135</v>
      </c>
      <c r="F573" s="68">
        <v>0</v>
      </c>
      <c r="G573" s="69">
        <f t="shared" si="64"/>
        <v>0</v>
      </c>
    </row>
    <row r="574" spans="1:7" ht="22.8">
      <c r="A574" s="100" t="s">
        <v>885</v>
      </c>
      <c r="B574" s="266" t="s">
        <v>886</v>
      </c>
      <c r="C574" s="66">
        <v>1</v>
      </c>
      <c r="D574" s="66">
        <v>1</v>
      </c>
      <c r="E574" s="67" t="s">
        <v>135</v>
      </c>
      <c r="F574" s="68">
        <v>0</v>
      </c>
      <c r="G574" s="69">
        <f t="shared" si="64"/>
        <v>0</v>
      </c>
    </row>
    <row r="575" spans="1:7" ht="22.8">
      <c r="A575" s="102" t="s">
        <v>887</v>
      </c>
      <c r="B575" s="266" t="s">
        <v>888</v>
      </c>
      <c r="C575" s="66">
        <v>1</v>
      </c>
      <c r="D575" s="66">
        <v>1</v>
      </c>
      <c r="E575" s="67" t="s">
        <v>135</v>
      </c>
      <c r="F575" s="68">
        <v>0</v>
      </c>
      <c r="G575" s="69">
        <f t="shared" si="64"/>
        <v>0</v>
      </c>
    </row>
    <row r="576" spans="1:7" ht="22.8">
      <c r="A576" s="100" t="s">
        <v>889</v>
      </c>
      <c r="B576" s="266" t="s">
        <v>890</v>
      </c>
      <c r="C576" s="66">
        <v>1</v>
      </c>
      <c r="D576" s="66">
        <v>1</v>
      </c>
      <c r="E576" s="67" t="s">
        <v>135</v>
      </c>
      <c r="F576" s="68">
        <v>0</v>
      </c>
      <c r="G576" s="69">
        <f t="shared" si="64"/>
        <v>0</v>
      </c>
    </row>
    <row r="577" spans="1:7" ht="22.8">
      <c r="A577" s="91" t="s">
        <v>891</v>
      </c>
      <c r="B577" s="104" t="s">
        <v>126</v>
      </c>
      <c r="C577" s="66">
        <v>1</v>
      </c>
      <c r="D577" s="66">
        <v>1</v>
      </c>
      <c r="E577" s="67" t="s">
        <v>135</v>
      </c>
      <c r="F577" s="68">
        <v>0</v>
      </c>
      <c r="G577" s="69">
        <f t="shared" si="64"/>
        <v>0</v>
      </c>
    </row>
    <row r="578" spans="1:7" s="59" customFormat="1" ht="19.2" customHeight="1">
      <c r="A578" s="195">
        <v>36</v>
      </c>
      <c r="B578" s="157" t="s">
        <v>892</v>
      </c>
      <c r="C578" s="162"/>
      <c r="D578" s="130"/>
      <c r="E578" s="82"/>
      <c r="F578" s="82"/>
      <c r="G578" s="181">
        <f>SUM(G572:G577)</f>
        <v>0</v>
      </c>
    </row>
    <row r="579" spans="1:7" ht="12">
      <c r="A579" s="88"/>
      <c r="D579" s="88"/>
      <c r="G579" s="200"/>
    </row>
    <row r="580" spans="1:7" ht="12">
      <c r="A580" s="196">
        <v>37</v>
      </c>
      <c r="B580" s="156" t="s">
        <v>893</v>
      </c>
      <c r="C580" s="156"/>
      <c r="D580" s="220"/>
      <c r="E580" s="199"/>
      <c r="F580" s="199"/>
      <c r="G580" s="200"/>
    </row>
    <row r="581" spans="1:7" ht="12">
      <c r="A581" s="160" t="s">
        <v>32</v>
      </c>
      <c r="B581" s="197" t="s">
        <v>122</v>
      </c>
      <c r="C581" s="63" t="s">
        <v>129</v>
      </c>
      <c r="D581" s="64" t="s">
        <v>130</v>
      </c>
      <c r="E581" s="64" t="s">
        <v>131</v>
      </c>
      <c r="F581" s="65" t="s">
        <v>132</v>
      </c>
      <c r="G581" s="142" t="s">
        <v>35</v>
      </c>
    </row>
    <row r="582" spans="1:7" ht="22.8">
      <c r="A582" s="103" t="s">
        <v>894</v>
      </c>
      <c r="B582" s="267" t="s">
        <v>895</v>
      </c>
      <c r="C582" s="66">
        <v>1</v>
      </c>
      <c r="D582" s="66">
        <v>1</v>
      </c>
      <c r="E582" s="67" t="s">
        <v>135</v>
      </c>
      <c r="F582" s="68">
        <v>0</v>
      </c>
      <c r="G582" s="69">
        <f t="shared" ref="G582:G587" si="65">C582*D582*F582</f>
        <v>0</v>
      </c>
    </row>
    <row r="583" spans="1:7" ht="22.8">
      <c r="A583" s="102" t="s">
        <v>896</v>
      </c>
      <c r="B583" s="266" t="s">
        <v>897</v>
      </c>
      <c r="C583" s="66">
        <v>1</v>
      </c>
      <c r="D583" s="66">
        <v>1</v>
      </c>
      <c r="E583" s="67" t="s">
        <v>135</v>
      </c>
      <c r="F583" s="68">
        <v>0</v>
      </c>
      <c r="G583" s="69">
        <f t="shared" si="65"/>
        <v>0</v>
      </c>
    </row>
    <row r="584" spans="1:7" ht="22.8">
      <c r="A584" s="102" t="s">
        <v>898</v>
      </c>
      <c r="B584" s="266" t="s">
        <v>899</v>
      </c>
      <c r="C584" s="66">
        <v>1</v>
      </c>
      <c r="D584" s="66">
        <v>1</v>
      </c>
      <c r="E584" s="67" t="s">
        <v>135</v>
      </c>
      <c r="F584" s="68">
        <v>0</v>
      </c>
      <c r="G584" s="69">
        <f t="shared" si="65"/>
        <v>0</v>
      </c>
    </row>
    <row r="585" spans="1:7" ht="22.8">
      <c r="A585" s="102" t="s">
        <v>900</v>
      </c>
      <c r="B585" s="266" t="s">
        <v>901</v>
      </c>
      <c r="C585" s="66">
        <v>1</v>
      </c>
      <c r="D585" s="66">
        <v>1</v>
      </c>
      <c r="E585" s="67" t="s">
        <v>135</v>
      </c>
      <c r="F585" s="68">
        <v>0</v>
      </c>
      <c r="G585" s="69">
        <f t="shared" si="65"/>
        <v>0</v>
      </c>
    </row>
    <row r="586" spans="1:7" ht="22.8">
      <c r="A586" s="231" t="s">
        <v>902</v>
      </c>
      <c r="B586" s="244" t="s">
        <v>877</v>
      </c>
      <c r="C586" s="66">
        <v>1</v>
      </c>
      <c r="D586" s="66">
        <v>1</v>
      </c>
      <c r="E586" s="67" t="s">
        <v>135</v>
      </c>
      <c r="F586" s="68">
        <v>0</v>
      </c>
      <c r="G586" s="69">
        <f t="shared" si="65"/>
        <v>0</v>
      </c>
    </row>
    <row r="587" spans="1:7" ht="22.8">
      <c r="A587" s="103" t="s">
        <v>903</v>
      </c>
      <c r="B587" s="104" t="s">
        <v>126</v>
      </c>
      <c r="C587" s="66">
        <v>1</v>
      </c>
      <c r="D587" s="66">
        <v>1</v>
      </c>
      <c r="E587" s="67" t="s">
        <v>135</v>
      </c>
      <c r="F587" s="68">
        <v>0</v>
      </c>
      <c r="G587" s="69">
        <f t="shared" si="65"/>
        <v>0</v>
      </c>
    </row>
    <row r="588" spans="1:7" s="59" customFormat="1" ht="19.2" customHeight="1">
      <c r="A588" s="195">
        <v>37</v>
      </c>
      <c r="B588" s="157" t="s">
        <v>904</v>
      </c>
      <c r="C588" s="162"/>
      <c r="D588" s="130"/>
      <c r="E588" s="82"/>
      <c r="F588" s="82"/>
      <c r="G588" s="181">
        <f>SUM(G582:G587)</f>
        <v>0</v>
      </c>
    </row>
    <row r="589" spans="1:7">
      <c r="A589" s="75"/>
      <c r="D589" s="88"/>
      <c r="G589" s="77"/>
    </row>
    <row r="590" spans="1:7" ht="12">
      <c r="A590" s="196">
        <v>38</v>
      </c>
      <c r="B590" s="156" t="s">
        <v>905</v>
      </c>
      <c r="C590" s="156"/>
      <c r="D590" s="220"/>
      <c r="E590" s="439"/>
      <c r="F590" s="439"/>
      <c r="G590" s="440"/>
    </row>
    <row r="591" spans="1:7" ht="12">
      <c r="A591" s="160" t="s">
        <v>32</v>
      </c>
      <c r="B591" s="197" t="s">
        <v>122</v>
      </c>
      <c r="C591" s="63" t="s">
        <v>129</v>
      </c>
      <c r="D591" s="64" t="s">
        <v>130</v>
      </c>
      <c r="E591" s="64" t="s">
        <v>131</v>
      </c>
      <c r="F591" s="65" t="s">
        <v>132</v>
      </c>
      <c r="G591" s="142" t="s">
        <v>35</v>
      </c>
    </row>
    <row r="592" spans="1:7" ht="22.8">
      <c r="A592" s="102" t="s">
        <v>906</v>
      </c>
      <c r="B592" s="266" t="s">
        <v>895</v>
      </c>
      <c r="C592" s="66">
        <v>1</v>
      </c>
      <c r="D592" s="66">
        <v>1</v>
      </c>
      <c r="E592" s="67" t="s">
        <v>135</v>
      </c>
      <c r="F592" s="68">
        <v>0</v>
      </c>
      <c r="G592" s="69">
        <f t="shared" ref="G592:G602" si="66">C592*D592*F592</f>
        <v>0</v>
      </c>
    </row>
    <row r="593" spans="1:7" ht="22.8">
      <c r="A593" s="102" t="s">
        <v>907</v>
      </c>
      <c r="B593" s="266" t="s">
        <v>897</v>
      </c>
      <c r="C593" s="66">
        <v>1</v>
      </c>
      <c r="D593" s="66">
        <v>1</v>
      </c>
      <c r="E593" s="67" t="s">
        <v>135</v>
      </c>
      <c r="F593" s="68">
        <v>0</v>
      </c>
      <c r="G593" s="69">
        <f t="shared" si="66"/>
        <v>0</v>
      </c>
    </row>
    <row r="594" spans="1:7" ht="22.8">
      <c r="A594" s="102" t="s">
        <v>908</v>
      </c>
      <c r="B594" s="111" t="s">
        <v>899</v>
      </c>
      <c r="C594" s="66">
        <v>1</v>
      </c>
      <c r="D594" s="66">
        <v>1</v>
      </c>
      <c r="E594" s="67" t="s">
        <v>135</v>
      </c>
      <c r="F594" s="68">
        <v>0</v>
      </c>
      <c r="G594" s="69">
        <f t="shared" si="66"/>
        <v>0</v>
      </c>
    </row>
    <row r="595" spans="1:7" ht="22.8">
      <c r="A595" s="231" t="s">
        <v>909</v>
      </c>
      <c r="B595" s="280" t="s">
        <v>910</v>
      </c>
      <c r="C595" s="66">
        <v>1</v>
      </c>
      <c r="D595" s="66">
        <v>1</v>
      </c>
      <c r="E595" s="67" t="s">
        <v>135</v>
      </c>
      <c r="F595" s="68">
        <v>0</v>
      </c>
      <c r="G595" s="69">
        <f t="shared" si="66"/>
        <v>0</v>
      </c>
    </row>
    <row r="596" spans="1:7" ht="22.8">
      <c r="A596" s="231" t="s">
        <v>911</v>
      </c>
      <c r="B596" s="280" t="s">
        <v>901</v>
      </c>
      <c r="C596" s="66">
        <v>1</v>
      </c>
      <c r="D596" s="66">
        <v>1</v>
      </c>
      <c r="E596" s="67" t="s">
        <v>135</v>
      </c>
      <c r="F596" s="68">
        <v>0</v>
      </c>
      <c r="G596" s="69">
        <f t="shared" si="66"/>
        <v>0</v>
      </c>
    </row>
    <row r="597" spans="1:7" ht="22.8">
      <c r="A597" s="231" t="s">
        <v>912</v>
      </c>
      <c r="B597" s="251" t="s">
        <v>913</v>
      </c>
      <c r="C597" s="66">
        <v>1</v>
      </c>
      <c r="D597" s="66">
        <v>1</v>
      </c>
      <c r="E597" s="67" t="s">
        <v>135</v>
      </c>
      <c r="F597" s="68">
        <v>0</v>
      </c>
      <c r="G597" s="69">
        <f t="shared" si="66"/>
        <v>0</v>
      </c>
    </row>
    <row r="598" spans="1:7" ht="22.8">
      <c r="A598" s="231" t="s">
        <v>914</v>
      </c>
      <c r="B598" s="251" t="s">
        <v>915</v>
      </c>
      <c r="C598" s="66">
        <v>1</v>
      </c>
      <c r="D598" s="66">
        <v>1</v>
      </c>
      <c r="E598" s="67" t="s">
        <v>135</v>
      </c>
      <c r="F598" s="68">
        <v>0</v>
      </c>
      <c r="G598" s="69">
        <f t="shared" si="66"/>
        <v>0</v>
      </c>
    </row>
    <row r="599" spans="1:7" ht="22.8">
      <c r="A599" s="231" t="s">
        <v>916</v>
      </c>
      <c r="B599" s="251" t="s">
        <v>917</v>
      </c>
      <c r="C599" s="66">
        <v>1</v>
      </c>
      <c r="D599" s="66">
        <v>1</v>
      </c>
      <c r="E599" s="67" t="s">
        <v>135</v>
      </c>
      <c r="F599" s="68">
        <v>0</v>
      </c>
      <c r="G599" s="69">
        <f t="shared" si="66"/>
        <v>0</v>
      </c>
    </row>
    <row r="600" spans="1:7" ht="22.8">
      <c r="A600" s="231" t="s">
        <v>918</v>
      </c>
      <c r="B600" s="280" t="s">
        <v>919</v>
      </c>
      <c r="C600" s="66">
        <v>1</v>
      </c>
      <c r="D600" s="66">
        <v>1</v>
      </c>
      <c r="E600" s="67" t="s">
        <v>135</v>
      </c>
      <c r="F600" s="68">
        <v>0</v>
      </c>
      <c r="G600" s="69">
        <f t="shared" si="66"/>
        <v>0</v>
      </c>
    </row>
    <row r="601" spans="1:7" ht="22.8">
      <c r="A601" s="231" t="s">
        <v>920</v>
      </c>
      <c r="B601" s="244" t="s">
        <v>877</v>
      </c>
      <c r="C601" s="66">
        <v>1</v>
      </c>
      <c r="D601" s="66">
        <v>1</v>
      </c>
      <c r="E601" s="67" t="s">
        <v>135</v>
      </c>
      <c r="F601" s="68">
        <v>0</v>
      </c>
      <c r="G601" s="69">
        <f t="shared" ref="G601" si="67">C601*D601*F601</f>
        <v>0</v>
      </c>
    </row>
    <row r="602" spans="1:7" ht="22.8">
      <c r="A602" s="103" t="s">
        <v>921</v>
      </c>
      <c r="B602" s="104" t="s">
        <v>126</v>
      </c>
      <c r="C602" s="66">
        <v>1</v>
      </c>
      <c r="D602" s="66">
        <v>1</v>
      </c>
      <c r="E602" s="67" t="s">
        <v>135</v>
      </c>
      <c r="F602" s="68">
        <v>0</v>
      </c>
      <c r="G602" s="69">
        <f t="shared" si="66"/>
        <v>0</v>
      </c>
    </row>
    <row r="603" spans="1:7" s="59" customFormat="1" ht="19.2" customHeight="1">
      <c r="A603" s="195">
        <v>38</v>
      </c>
      <c r="B603" s="157" t="s">
        <v>922</v>
      </c>
      <c r="C603" s="162"/>
      <c r="D603" s="130"/>
      <c r="E603" s="82"/>
      <c r="F603" s="82"/>
      <c r="G603" s="181">
        <f>SUM(G592:G602)</f>
        <v>0</v>
      </c>
    </row>
    <row r="604" spans="1:7" ht="12">
      <c r="A604" s="88"/>
      <c r="D604" s="88"/>
      <c r="G604" s="200"/>
    </row>
    <row r="605" spans="1:7" ht="12">
      <c r="A605" s="196">
        <v>39</v>
      </c>
      <c r="B605" s="156" t="s">
        <v>923</v>
      </c>
      <c r="C605" s="156"/>
      <c r="D605" s="220"/>
      <c r="E605" s="199"/>
      <c r="F605" s="199"/>
      <c r="G605" s="200"/>
    </row>
    <row r="606" spans="1:7" ht="12">
      <c r="A606" s="160" t="s">
        <v>32</v>
      </c>
      <c r="B606" s="197" t="s">
        <v>122</v>
      </c>
      <c r="C606" s="63" t="s">
        <v>129</v>
      </c>
      <c r="D606" s="64" t="s">
        <v>130</v>
      </c>
      <c r="E606" s="64" t="s">
        <v>131</v>
      </c>
      <c r="F606" s="65" t="s">
        <v>132</v>
      </c>
      <c r="G606" s="142" t="s">
        <v>35</v>
      </c>
    </row>
    <row r="607" spans="1:7" ht="22.8">
      <c r="A607" s="103" t="s">
        <v>924</v>
      </c>
      <c r="B607" s="104" t="s">
        <v>895</v>
      </c>
      <c r="C607" s="66">
        <v>1</v>
      </c>
      <c r="D607" s="66">
        <v>1</v>
      </c>
      <c r="E607" s="67" t="s">
        <v>135</v>
      </c>
      <c r="F607" s="68">
        <v>0</v>
      </c>
      <c r="G607" s="69">
        <f>C607*D607*F607</f>
        <v>0</v>
      </c>
    </row>
    <row r="608" spans="1:7" ht="22.8">
      <c r="A608" s="103" t="s">
        <v>925</v>
      </c>
      <c r="B608" s="104" t="s">
        <v>897</v>
      </c>
      <c r="C608" s="66">
        <v>1</v>
      </c>
      <c r="D608" s="66">
        <v>1</v>
      </c>
      <c r="E608" s="67" t="s">
        <v>135</v>
      </c>
      <c r="F608" s="68">
        <v>0</v>
      </c>
      <c r="G608" s="69">
        <f>C608*D608*F608</f>
        <v>0</v>
      </c>
    </row>
    <row r="609" spans="1:7" ht="22.8">
      <c r="A609" s="277" t="s">
        <v>926</v>
      </c>
      <c r="B609" s="244" t="s">
        <v>927</v>
      </c>
      <c r="C609" s="66">
        <v>1</v>
      </c>
      <c r="D609" s="66">
        <v>1</v>
      </c>
      <c r="E609" s="67" t="s">
        <v>135</v>
      </c>
      <c r="F609" s="68">
        <v>0</v>
      </c>
      <c r="G609" s="69">
        <f>C609*D609*F609</f>
        <v>0</v>
      </c>
    </row>
    <row r="610" spans="1:7" ht="22.8">
      <c r="A610" s="277" t="s">
        <v>928</v>
      </c>
      <c r="B610" s="244" t="s">
        <v>929</v>
      </c>
      <c r="C610" s="66">
        <v>1</v>
      </c>
      <c r="D610" s="66">
        <v>1</v>
      </c>
      <c r="E610" s="67" t="s">
        <v>135</v>
      </c>
      <c r="F610" s="68">
        <v>0</v>
      </c>
      <c r="G610" s="69">
        <f>C610*D610*F610</f>
        <v>0</v>
      </c>
    </row>
    <row r="611" spans="1:7" ht="22.8">
      <c r="A611" s="231" t="s">
        <v>930</v>
      </c>
      <c r="B611" s="244" t="s">
        <v>716</v>
      </c>
      <c r="C611" s="66">
        <v>1</v>
      </c>
      <c r="D611" s="66">
        <v>1</v>
      </c>
      <c r="E611" s="67" t="s">
        <v>135</v>
      </c>
      <c r="F611" s="68">
        <v>0</v>
      </c>
      <c r="G611" s="69">
        <f t="shared" ref="G611" si="68">C611*D611*F611</f>
        <v>0</v>
      </c>
    </row>
    <row r="612" spans="1:7" ht="22.8">
      <c r="A612" s="103" t="s">
        <v>931</v>
      </c>
      <c r="B612" s="104" t="s">
        <v>126</v>
      </c>
      <c r="C612" s="66">
        <v>1</v>
      </c>
      <c r="D612" s="66">
        <v>1</v>
      </c>
      <c r="E612" s="67" t="s">
        <v>135</v>
      </c>
      <c r="F612" s="68">
        <v>0</v>
      </c>
      <c r="G612" s="69">
        <f>C612*D612*F612</f>
        <v>0</v>
      </c>
    </row>
    <row r="613" spans="1:7" s="59" customFormat="1" ht="19.2" customHeight="1">
      <c r="A613" s="195">
        <v>39</v>
      </c>
      <c r="B613" s="157" t="s">
        <v>932</v>
      </c>
      <c r="C613" s="162"/>
      <c r="D613" s="130"/>
      <c r="E613" s="82"/>
      <c r="F613" s="82"/>
      <c r="G613" s="181">
        <f>SUM(G607:G612)</f>
        <v>0</v>
      </c>
    </row>
    <row r="614" spans="1:7">
      <c r="A614" s="75"/>
      <c r="D614" s="88"/>
      <c r="G614" s="77"/>
    </row>
    <row r="615" spans="1:7" ht="12">
      <c r="A615" s="196">
        <v>40</v>
      </c>
      <c r="B615" s="156" t="s">
        <v>933</v>
      </c>
      <c r="C615" s="156"/>
      <c r="D615" s="88"/>
      <c r="G615" s="77"/>
    </row>
    <row r="616" spans="1:7" ht="12">
      <c r="A616" s="160" t="s">
        <v>32</v>
      </c>
      <c r="B616" s="197" t="s">
        <v>122</v>
      </c>
      <c r="C616" s="63" t="s">
        <v>129</v>
      </c>
      <c r="D616" s="64" t="s">
        <v>130</v>
      </c>
      <c r="E616" s="64" t="s">
        <v>131</v>
      </c>
      <c r="F616" s="65" t="s">
        <v>132</v>
      </c>
      <c r="G616" s="142" t="s">
        <v>35</v>
      </c>
    </row>
    <row r="617" spans="1:7" ht="22.8">
      <c r="A617" s="103" t="s">
        <v>934</v>
      </c>
      <c r="B617" s="104" t="s">
        <v>895</v>
      </c>
      <c r="C617" s="66">
        <v>1</v>
      </c>
      <c r="D617" s="66">
        <v>1</v>
      </c>
      <c r="E617" s="67" t="s">
        <v>135</v>
      </c>
      <c r="F617" s="68">
        <v>0</v>
      </c>
      <c r="G617" s="69">
        <f t="shared" ref="G617:G623" si="69">C617*D617*F617</f>
        <v>0</v>
      </c>
    </row>
    <row r="618" spans="1:7" ht="22.8">
      <c r="A618" s="103" t="s">
        <v>935</v>
      </c>
      <c r="B618" s="104" t="s">
        <v>897</v>
      </c>
      <c r="C618" s="66">
        <v>1</v>
      </c>
      <c r="D618" s="66">
        <v>1</v>
      </c>
      <c r="E618" s="67" t="s">
        <v>135</v>
      </c>
      <c r="F618" s="68">
        <v>0</v>
      </c>
      <c r="G618" s="69">
        <f t="shared" si="69"/>
        <v>0</v>
      </c>
    </row>
    <row r="619" spans="1:7" ht="22.8">
      <c r="A619" s="102" t="s">
        <v>936</v>
      </c>
      <c r="B619" s="251" t="s">
        <v>937</v>
      </c>
      <c r="C619" s="66">
        <v>1</v>
      </c>
      <c r="D619" s="66">
        <v>1</v>
      </c>
      <c r="E619" s="67" t="s">
        <v>135</v>
      </c>
      <c r="F619" s="68">
        <v>0</v>
      </c>
      <c r="G619" s="69">
        <f t="shared" si="69"/>
        <v>0</v>
      </c>
    </row>
    <row r="620" spans="1:7" ht="22.8">
      <c r="A620" s="102" t="s">
        <v>938</v>
      </c>
      <c r="B620" s="111" t="s">
        <v>939</v>
      </c>
      <c r="C620" s="66">
        <v>1</v>
      </c>
      <c r="D620" s="66">
        <v>1</v>
      </c>
      <c r="E620" s="67" t="s">
        <v>135</v>
      </c>
      <c r="F620" s="68">
        <v>0</v>
      </c>
      <c r="G620" s="69">
        <f t="shared" si="69"/>
        <v>0</v>
      </c>
    </row>
    <row r="621" spans="1:7" ht="22.8">
      <c r="A621" s="91" t="s">
        <v>940</v>
      </c>
      <c r="B621" s="104" t="s">
        <v>941</v>
      </c>
      <c r="C621" s="66">
        <v>1</v>
      </c>
      <c r="D621" s="66">
        <v>1</v>
      </c>
      <c r="E621" s="67" t="s">
        <v>135</v>
      </c>
      <c r="F621" s="68">
        <v>0</v>
      </c>
      <c r="G621" s="69">
        <f t="shared" si="69"/>
        <v>0</v>
      </c>
    </row>
    <row r="622" spans="1:7" ht="22.8">
      <c r="A622" s="91" t="s">
        <v>942</v>
      </c>
      <c r="B622" s="104" t="s">
        <v>860</v>
      </c>
      <c r="C622" s="66">
        <v>1</v>
      </c>
      <c r="D622" s="66">
        <v>1</v>
      </c>
      <c r="E622" s="67" t="s">
        <v>135</v>
      </c>
      <c r="F622" s="68">
        <v>0</v>
      </c>
      <c r="G622" s="69">
        <f t="shared" si="69"/>
        <v>0</v>
      </c>
    </row>
    <row r="623" spans="1:7" ht="22.8">
      <c r="A623" s="91" t="s">
        <v>943</v>
      </c>
      <c r="B623" s="104" t="s">
        <v>126</v>
      </c>
      <c r="C623" s="66">
        <v>1</v>
      </c>
      <c r="D623" s="66">
        <v>1</v>
      </c>
      <c r="E623" s="67" t="s">
        <v>135</v>
      </c>
      <c r="F623" s="68">
        <v>0</v>
      </c>
      <c r="G623" s="69">
        <f t="shared" si="69"/>
        <v>0</v>
      </c>
    </row>
    <row r="624" spans="1:7" s="59" customFormat="1" ht="19.2" customHeight="1">
      <c r="A624" s="195">
        <v>40</v>
      </c>
      <c r="B624" s="157" t="s">
        <v>944</v>
      </c>
      <c r="C624" s="162"/>
      <c r="D624" s="130"/>
      <c r="E624" s="82"/>
      <c r="F624" s="82"/>
      <c r="G624" s="181">
        <f>SUM(G617:G623)</f>
        <v>0</v>
      </c>
    </row>
    <row r="625" spans="1:7" ht="12">
      <c r="A625" s="88"/>
      <c r="D625" s="88"/>
      <c r="G625" s="200"/>
    </row>
    <row r="626" spans="1:7" ht="12">
      <c r="A626" s="196">
        <v>41</v>
      </c>
      <c r="B626" s="156" t="s">
        <v>945</v>
      </c>
      <c r="C626" s="156"/>
      <c r="D626" s="220"/>
      <c r="E626" s="199"/>
      <c r="F626" s="199"/>
      <c r="G626" s="200"/>
    </row>
    <row r="627" spans="1:7" ht="12">
      <c r="A627" s="160" t="s">
        <v>32</v>
      </c>
      <c r="B627" s="197" t="s">
        <v>122</v>
      </c>
      <c r="C627" s="63" t="s">
        <v>129</v>
      </c>
      <c r="D627" s="64" t="s">
        <v>130</v>
      </c>
      <c r="E627" s="64" t="s">
        <v>131</v>
      </c>
      <c r="F627" s="65" t="s">
        <v>132</v>
      </c>
      <c r="G627" s="142" t="s">
        <v>35</v>
      </c>
    </row>
    <row r="628" spans="1:7" ht="22.8">
      <c r="A628" s="103" t="s">
        <v>946</v>
      </c>
      <c r="B628" s="104" t="s">
        <v>895</v>
      </c>
      <c r="C628" s="66">
        <v>1</v>
      </c>
      <c r="D628" s="66">
        <v>1</v>
      </c>
      <c r="E628" s="67" t="s">
        <v>135</v>
      </c>
      <c r="F628" s="68">
        <v>0</v>
      </c>
      <c r="G628" s="69">
        <f t="shared" ref="G628:G634" si="70">C628*D628*F628</f>
        <v>0</v>
      </c>
    </row>
    <row r="629" spans="1:7" ht="22.8">
      <c r="A629" s="102" t="s">
        <v>947</v>
      </c>
      <c r="B629" s="104" t="s">
        <v>897</v>
      </c>
      <c r="C629" s="66">
        <v>1</v>
      </c>
      <c r="D629" s="66">
        <v>1</v>
      </c>
      <c r="E629" s="67" t="s">
        <v>135</v>
      </c>
      <c r="F629" s="68">
        <v>0</v>
      </c>
      <c r="G629" s="69">
        <f t="shared" si="70"/>
        <v>0</v>
      </c>
    </row>
    <row r="630" spans="1:7" ht="22.8">
      <c r="A630" s="102" t="s">
        <v>948</v>
      </c>
      <c r="B630" s="111" t="s">
        <v>899</v>
      </c>
      <c r="C630" s="66">
        <v>1</v>
      </c>
      <c r="D630" s="66">
        <v>1</v>
      </c>
      <c r="E630" s="67" t="s">
        <v>135</v>
      </c>
      <c r="F630" s="68">
        <v>0</v>
      </c>
      <c r="G630" s="69">
        <f t="shared" si="70"/>
        <v>0</v>
      </c>
    </row>
    <row r="631" spans="1:7" ht="22.8">
      <c r="A631" s="102" t="s">
        <v>949</v>
      </c>
      <c r="B631" s="111" t="s">
        <v>950</v>
      </c>
      <c r="C631" s="66">
        <v>1</v>
      </c>
      <c r="D631" s="66">
        <v>1</v>
      </c>
      <c r="E631" s="67" t="s">
        <v>135</v>
      </c>
      <c r="F631" s="68">
        <v>0</v>
      </c>
      <c r="G631" s="69">
        <f t="shared" si="70"/>
        <v>0</v>
      </c>
    </row>
    <row r="632" spans="1:7" ht="22.8">
      <c r="A632" s="102" t="s">
        <v>951</v>
      </c>
      <c r="B632" s="111" t="s">
        <v>952</v>
      </c>
      <c r="C632" s="66">
        <v>1</v>
      </c>
      <c r="D632" s="66">
        <v>1</v>
      </c>
      <c r="E632" s="67" t="s">
        <v>135</v>
      </c>
      <c r="F632" s="68">
        <v>0</v>
      </c>
      <c r="G632" s="69">
        <f t="shared" si="70"/>
        <v>0</v>
      </c>
    </row>
    <row r="633" spans="1:7" ht="22.8">
      <c r="A633" s="231" t="s">
        <v>953</v>
      </c>
      <c r="B633" s="244" t="s">
        <v>877</v>
      </c>
      <c r="C633" s="66">
        <v>1</v>
      </c>
      <c r="D633" s="66">
        <v>1</v>
      </c>
      <c r="E633" s="67" t="s">
        <v>135</v>
      </c>
      <c r="F633" s="68">
        <v>0</v>
      </c>
      <c r="G633" s="69">
        <f t="shared" ref="G633" si="71">C633*D633*F633</f>
        <v>0</v>
      </c>
    </row>
    <row r="634" spans="1:7" ht="22.8">
      <c r="A634" s="103" t="s">
        <v>954</v>
      </c>
      <c r="B634" s="104" t="s">
        <v>126</v>
      </c>
      <c r="C634" s="66">
        <v>1</v>
      </c>
      <c r="D634" s="66">
        <v>1</v>
      </c>
      <c r="E634" s="67" t="s">
        <v>135</v>
      </c>
      <c r="F634" s="68">
        <v>0</v>
      </c>
      <c r="G634" s="69">
        <f t="shared" si="70"/>
        <v>0</v>
      </c>
    </row>
    <row r="635" spans="1:7" s="59" customFormat="1" ht="19.2" customHeight="1">
      <c r="A635" s="195">
        <v>41</v>
      </c>
      <c r="B635" s="157" t="s">
        <v>955</v>
      </c>
      <c r="C635" s="162"/>
      <c r="D635" s="130"/>
      <c r="E635" s="82"/>
      <c r="F635" s="82"/>
      <c r="G635" s="181">
        <f>SUM(G628:G634)</f>
        <v>0</v>
      </c>
    </row>
    <row r="636" spans="1:7">
      <c r="A636" s="75"/>
      <c r="D636" s="88"/>
      <c r="G636" s="77"/>
    </row>
    <row r="637" spans="1:7" ht="12">
      <c r="A637" s="196">
        <v>42</v>
      </c>
      <c r="B637" s="156" t="s">
        <v>956</v>
      </c>
      <c r="C637" s="156"/>
      <c r="D637" s="220"/>
      <c r="E637" s="199"/>
      <c r="F637" s="199"/>
      <c r="G637" s="200"/>
    </row>
    <row r="638" spans="1:7" ht="12">
      <c r="A638" s="160" t="s">
        <v>32</v>
      </c>
      <c r="B638" s="197" t="s">
        <v>122</v>
      </c>
      <c r="C638" s="63" t="s">
        <v>129</v>
      </c>
      <c r="D638" s="64" t="s">
        <v>130</v>
      </c>
      <c r="E638" s="64" t="s">
        <v>131</v>
      </c>
      <c r="F638" s="65" t="s">
        <v>132</v>
      </c>
      <c r="G638" s="142" t="s">
        <v>35</v>
      </c>
    </row>
    <row r="639" spans="1:7" ht="22.8">
      <c r="A639" s="103" t="s">
        <v>957</v>
      </c>
      <c r="B639" s="267" t="s">
        <v>958</v>
      </c>
      <c r="C639" s="66">
        <v>1</v>
      </c>
      <c r="D639" s="66">
        <v>1</v>
      </c>
      <c r="E639" s="67" t="s">
        <v>135</v>
      </c>
      <c r="F639" s="68">
        <v>0</v>
      </c>
      <c r="G639" s="69">
        <f t="shared" ref="G639:G646" si="72">C639*D639*F639</f>
        <v>0</v>
      </c>
    </row>
    <row r="640" spans="1:7" ht="22.8">
      <c r="A640" s="102" t="s">
        <v>959</v>
      </c>
      <c r="B640" s="266" t="s">
        <v>960</v>
      </c>
      <c r="C640" s="66">
        <v>1</v>
      </c>
      <c r="D640" s="66">
        <v>1</v>
      </c>
      <c r="E640" s="67" t="s">
        <v>135</v>
      </c>
      <c r="F640" s="68">
        <v>0</v>
      </c>
      <c r="G640" s="69">
        <f t="shared" si="72"/>
        <v>0</v>
      </c>
    </row>
    <row r="641" spans="1:7" ht="22.8">
      <c r="A641" s="102" t="s">
        <v>961</v>
      </c>
      <c r="B641" s="266" t="s">
        <v>962</v>
      </c>
      <c r="C641" s="66">
        <v>1</v>
      </c>
      <c r="D641" s="66">
        <v>1</v>
      </c>
      <c r="E641" s="67" t="s">
        <v>135</v>
      </c>
      <c r="F641" s="68">
        <v>0</v>
      </c>
      <c r="G641" s="69">
        <f t="shared" si="72"/>
        <v>0</v>
      </c>
    </row>
    <row r="642" spans="1:7" ht="22.8">
      <c r="A642" s="102" t="s">
        <v>963</v>
      </c>
      <c r="B642" s="280" t="s">
        <v>964</v>
      </c>
      <c r="C642" s="66">
        <v>1</v>
      </c>
      <c r="D642" s="66">
        <v>1</v>
      </c>
      <c r="E642" s="67" t="s">
        <v>135</v>
      </c>
      <c r="F642" s="68">
        <v>0</v>
      </c>
      <c r="G642" s="69">
        <f t="shared" si="72"/>
        <v>0</v>
      </c>
    </row>
    <row r="643" spans="1:7" ht="22.8">
      <c r="A643" s="102" t="s">
        <v>965</v>
      </c>
      <c r="B643" s="280" t="s">
        <v>966</v>
      </c>
      <c r="C643" s="66">
        <v>1</v>
      </c>
      <c r="D643" s="66">
        <v>1</v>
      </c>
      <c r="E643" s="67" t="s">
        <v>135</v>
      </c>
      <c r="F643" s="68">
        <v>0</v>
      </c>
      <c r="G643" s="69">
        <f t="shared" si="72"/>
        <v>0</v>
      </c>
    </row>
    <row r="644" spans="1:7" ht="22.8">
      <c r="A644" s="102" t="s">
        <v>967</v>
      </c>
      <c r="B644" s="280" t="s">
        <v>968</v>
      </c>
      <c r="C644" s="66">
        <v>1</v>
      </c>
      <c r="D644" s="66">
        <v>1</v>
      </c>
      <c r="E644" s="67" t="s">
        <v>135</v>
      </c>
      <c r="F644" s="68">
        <v>0</v>
      </c>
      <c r="G644" s="69">
        <f t="shared" si="72"/>
        <v>0</v>
      </c>
    </row>
    <row r="645" spans="1:7" ht="22.8">
      <c r="A645" s="102" t="s">
        <v>969</v>
      </c>
      <c r="B645" s="266" t="s">
        <v>950</v>
      </c>
      <c r="C645" s="66">
        <v>1</v>
      </c>
      <c r="D645" s="66">
        <v>1</v>
      </c>
      <c r="E645" s="67" t="s">
        <v>135</v>
      </c>
      <c r="F645" s="68">
        <v>0</v>
      </c>
      <c r="G645" s="69">
        <f t="shared" si="72"/>
        <v>0</v>
      </c>
    </row>
    <row r="646" spans="1:7" ht="22.8">
      <c r="A646" s="103" t="s">
        <v>970</v>
      </c>
      <c r="B646" s="104" t="s">
        <v>126</v>
      </c>
      <c r="C646" s="66">
        <v>1</v>
      </c>
      <c r="D646" s="66">
        <v>1</v>
      </c>
      <c r="E646" s="67" t="s">
        <v>135</v>
      </c>
      <c r="F646" s="68">
        <v>0</v>
      </c>
      <c r="G646" s="69">
        <f t="shared" si="72"/>
        <v>0</v>
      </c>
    </row>
    <row r="647" spans="1:7" s="59" customFormat="1" ht="19.2" customHeight="1">
      <c r="A647" s="195">
        <v>42</v>
      </c>
      <c r="B647" s="157" t="s">
        <v>971</v>
      </c>
      <c r="C647" s="162"/>
      <c r="D647" s="130"/>
      <c r="E647" s="82"/>
      <c r="F647" s="82"/>
      <c r="G647" s="181">
        <f>SUM(G639:G646)</f>
        <v>0</v>
      </c>
    </row>
    <row r="648" spans="1:7" ht="12">
      <c r="A648" s="88"/>
      <c r="D648" s="88"/>
      <c r="G648" s="200"/>
    </row>
    <row r="649" spans="1:7" ht="12">
      <c r="A649" s="196">
        <v>43</v>
      </c>
      <c r="B649" s="156" t="s">
        <v>972</v>
      </c>
      <c r="C649" s="156"/>
      <c r="D649" s="199"/>
      <c r="E649" s="199"/>
      <c r="F649" s="199"/>
      <c r="G649" s="200"/>
    </row>
    <row r="650" spans="1:7" ht="12">
      <c r="A650" s="160" t="s">
        <v>32</v>
      </c>
      <c r="B650" s="197" t="s">
        <v>122</v>
      </c>
      <c r="C650" s="63" t="s">
        <v>129</v>
      </c>
      <c r="D650" s="64" t="s">
        <v>130</v>
      </c>
      <c r="E650" s="64" t="s">
        <v>131</v>
      </c>
      <c r="F650" s="65" t="s">
        <v>132</v>
      </c>
      <c r="G650" s="142" t="s">
        <v>35</v>
      </c>
    </row>
    <row r="651" spans="1:7" ht="22.8">
      <c r="A651" s="103" t="s">
        <v>973</v>
      </c>
      <c r="B651" s="104" t="s">
        <v>974</v>
      </c>
      <c r="C651" s="66">
        <v>1</v>
      </c>
      <c r="D651" s="66">
        <v>1</v>
      </c>
      <c r="E651" s="67" t="s">
        <v>135</v>
      </c>
      <c r="F651" s="68">
        <v>0</v>
      </c>
      <c r="G651" s="69">
        <f t="shared" ref="G651:G665" si="73">C651*D651*F651</f>
        <v>0</v>
      </c>
    </row>
    <row r="652" spans="1:7" ht="22.8">
      <c r="A652" s="103" t="s">
        <v>975</v>
      </c>
      <c r="B652" s="104" t="s">
        <v>976</v>
      </c>
      <c r="C652" s="66">
        <v>1</v>
      </c>
      <c r="D652" s="66">
        <v>1</v>
      </c>
      <c r="E652" s="67" t="s">
        <v>135</v>
      </c>
      <c r="F652" s="68">
        <v>0</v>
      </c>
      <c r="G652" s="69">
        <f t="shared" si="73"/>
        <v>0</v>
      </c>
    </row>
    <row r="653" spans="1:7" ht="22.8">
      <c r="A653" s="103" t="s">
        <v>977</v>
      </c>
      <c r="B653" s="104" t="s">
        <v>978</v>
      </c>
      <c r="C653" s="66">
        <v>1</v>
      </c>
      <c r="D653" s="66">
        <v>1</v>
      </c>
      <c r="E653" s="67" t="s">
        <v>135</v>
      </c>
      <c r="F653" s="68">
        <v>0</v>
      </c>
      <c r="G653" s="69">
        <f t="shared" si="73"/>
        <v>0</v>
      </c>
    </row>
    <row r="654" spans="1:7" ht="22.8">
      <c r="A654" s="103" t="s">
        <v>979</v>
      </c>
      <c r="B654" s="104" t="s">
        <v>980</v>
      </c>
      <c r="C654" s="66">
        <v>1</v>
      </c>
      <c r="D654" s="66">
        <v>1</v>
      </c>
      <c r="E654" s="67" t="s">
        <v>135</v>
      </c>
      <c r="F654" s="68">
        <v>0</v>
      </c>
      <c r="G654" s="69">
        <f t="shared" si="73"/>
        <v>0</v>
      </c>
    </row>
    <row r="655" spans="1:7" ht="22.8">
      <c r="A655" s="103" t="s">
        <v>981</v>
      </c>
      <c r="B655" s="104" t="s">
        <v>982</v>
      </c>
      <c r="C655" s="66">
        <v>1</v>
      </c>
      <c r="D655" s="66">
        <v>1</v>
      </c>
      <c r="E655" s="67" t="s">
        <v>135</v>
      </c>
      <c r="F655" s="68">
        <v>0</v>
      </c>
      <c r="G655" s="69">
        <f t="shared" si="73"/>
        <v>0</v>
      </c>
    </row>
    <row r="656" spans="1:7" ht="22.8">
      <c r="A656" s="103" t="s">
        <v>983</v>
      </c>
      <c r="B656" s="104" t="s">
        <v>984</v>
      </c>
      <c r="C656" s="66">
        <v>1</v>
      </c>
      <c r="D656" s="66">
        <v>1</v>
      </c>
      <c r="E656" s="67" t="s">
        <v>135</v>
      </c>
      <c r="F656" s="68">
        <v>0</v>
      </c>
      <c r="G656" s="69">
        <f t="shared" si="73"/>
        <v>0</v>
      </c>
    </row>
    <row r="657" spans="1:7" ht="22.8">
      <c r="A657" s="103" t="s">
        <v>985</v>
      </c>
      <c r="B657" s="104" t="s">
        <v>986</v>
      </c>
      <c r="C657" s="66">
        <v>1</v>
      </c>
      <c r="D657" s="66">
        <v>1</v>
      </c>
      <c r="E657" s="67" t="s">
        <v>135</v>
      </c>
      <c r="F657" s="68">
        <v>0</v>
      </c>
      <c r="G657" s="69">
        <f t="shared" si="73"/>
        <v>0</v>
      </c>
    </row>
    <row r="658" spans="1:7" ht="22.8">
      <c r="A658" s="103" t="s">
        <v>987</v>
      </c>
      <c r="B658" s="104" t="s">
        <v>988</v>
      </c>
      <c r="C658" s="66">
        <v>1</v>
      </c>
      <c r="D658" s="66">
        <v>1</v>
      </c>
      <c r="E658" s="67" t="s">
        <v>135</v>
      </c>
      <c r="F658" s="68">
        <v>0</v>
      </c>
      <c r="G658" s="69">
        <f t="shared" si="73"/>
        <v>0</v>
      </c>
    </row>
    <row r="659" spans="1:7" ht="22.8">
      <c r="A659" s="103" t="s">
        <v>989</v>
      </c>
      <c r="B659" s="104" t="s">
        <v>541</v>
      </c>
      <c r="C659" s="66">
        <v>1</v>
      </c>
      <c r="D659" s="66">
        <v>1</v>
      </c>
      <c r="E659" s="67" t="s">
        <v>135</v>
      </c>
      <c r="F659" s="68">
        <v>0</v>
      </c>
      <c r="G659" s="69">
        <f t="shared" si="73"/>
        <v>0</v>
      </c>
    </row>
    <row r="660" spans="1:7" ht="22.8">
      <c r="A660" s="103" t="s">
        <v>990</v>
      </c>
      <c r="B660" s="104" t="s">
        <v>991</v>
      </c>
      <c r="C660" s="66">
        <v>1</v>
      </c>
      <c r="D660" s="66">
        <v>1</v>
      </c>
      <c r="E660" s="67" t="s">
        <v>135</v>
      </c>
      <c r="F660" s="68">
        <v>0</v>
      </c>
      <c r="G660" s="69">
        <f t="shared" si="73"/>
        <v>0</v>
      </c>
    </row>
    <row r="661" spans="1:7" ht="22.8">
      <c r="A661" s="103" t="s">
        <v>992</v>
      </c>
      <c r="B661" s="104" t="s">
        <v>993</v>
      </c>
      <c r="C661" s="66">
        <v>1</v>
      </c>
      <c r="D661" s="66">
        <v>1</v>
      </c>
      <c r="E661" s="67" t="s">
        <v>135</v>
      </c>
      <c r="F661" s="68">
        <v>0</v>
      </c>
      <c r="G661" s="69">
        <f t="shared" si="73"/>
        <v>0</v>
      </c>
    </row>
    <row r="662" spans="1:7" ht="22.8">
      <c r="A662" s="103" t="s">
        <v>994</v>
      </c>
      <c r="B662" s="104" t="s">
        <v>995</v>
      </c>
      <c r="C662" s="66">
        <v>1</v>
      </c>
      <c r="D662" s="66">
        <v>1</v>
      </c>
      <c r="E662" s="67" t="s">
        <v>135</v>
      </c>
      <c r="F662" s="68">
        <v>0</v>
      </c>
      <c r="G662" s="69">
        <f t="shared" si="73"/>
        <v>0</v>
      </c>
    </row>
    <row r="663" spans="1:7" ht="22.8">
      <c r="A663" s="103" t="s">
        <v>996</v>
      </c>
      <c r="B663" s="104" t="s">
        <v>997</v>
      </c>
      <c r="C663" s="66">
        <v>1</v>
      </c>
      <c r="D663" s="66">
        <v>1</v>
      </c>
      <c r="E663" s="67" t="s">
        <v>135</v>
      </c>
      <c r="F663" s="68">
        <v>0</v>
      </c>
      <c r="G663" s="69">
        <f t="shared" si="73"/>
        <v>0</v>
      </c>
    </row>
    <row r="664" spans="1:7" ht="22.8">
      <c r="A664" s="103" t="s">
        <v>998</v>
      </c>
      <c r="B664" s="104" t="s">
        <v>999</v>
      </c>
      <c r="C664" s="66">
        <v>1</v>
      </c>
      <c r="D664" s="66">
        <v>1</v>
      </c>
      <c r="E664" s="67" t="s">
        <v>135</v>
      </c>
      <c r="F664" s="68">
        <v>0</v>
      </c>
      <c r="G664" s="69">
        <f t="shared" si="73"/>
        <v>0</v>
      </c>
    </row>
    <row r="665" spans="1:7" ht="22.8">
      <c r="A665" s="103" t="s">
        <v>1000</v>
      </c>
      <c r="B665" s="104" t="s">
        <v>126</v>
      </c>
      <c r="C665" s="66">
        <v>1</v>
      </c>
      <c r="D665" s="66">
        <v>1</v>
      </c>
      <c r="E665" s="67" t="s">
        <v>135</v>
      </c>
      <c r="F665" s="68">
        <v>0</v>
      </c>
      <c r="G665" s="69">
        <f t="shared" si="73"/>
        <v>0</v>
      </c>
    </row>
    <row r="666" spans="1:7" s="59" customFormat="1" ht="19.2" customHeight="1">
      <c r="A666" s="195">
        <v>43</v>
      </c>
      <c r="B666" s="157" t="s">
        <v>1001</v>
      </c>
      <c r="C666" s="162"/>
      <c r="D666" s="130"/>
      <c r="E666" s="82"/>
      <c r="F666" s="82"/>
      <c r="G666" s="181">
        <f>SUM(G651:G665)</f>
        <v>0</v>
      </c>
    </row>
    <row r="667" spans="1:7">
      <c r="A667" s="75"/>
      <c r="D667" s="88"/>
      <c r="G667" s="77"/>
    </row>
    <row r="668" spans="1:7" ht="12">
      <c r="A668" s="196">
        <v>44</v>
      </c>
      <c r="B668" s="156" t="s">
        <v>1002</v>
      </c>
      <c r="C668" s="156"/>
      <c r="D668" s="220"/>
      <c r="E668" s="199"/>
      <c r="F668" s="199"/>
      <c r="G668" s="200"/>
    </row>
    <row r="669" spans="1:7" ht="12">
      <c r="A669" s="160" t="s">
        <v>32</v>
      </c>
      <c r="B669" s="197" t="s">
        <v>122</v>
      </c>
      <c r="C669" s="63" t="s">
        <v>129</v>
      </c>
      <c r="D669" s="64" t="s">
        <v>130</v>
      </c>
      <c r="E669" s="64" t="s">
        <v>131</v>
      </c>
      <c r="F669" s="65" t="s">
        <v>132</v>
      </c>
      <c r="G669" s="142" t="s">
        <v>35</v>
      </c>
    </row>
    <row r="670" spans="1:7">
      <c r="A670" s="232">
        <v>44.01</v>
      </c>
      <c r="B670" s="250" t="s">
        <v>1003</v>
      </c>
      <c r="C670" s="137"/>
      <c r="D670" s="138"/>
      <c r="E670" s="139"/>
      <c r="F670" s="140"/>
      <c r="G670" s="485">
        <f>(C671*D671*F671)+(C672*D672*F672)</f>
        <v>0</v>
      </c>
    </row>
    <row r="671" spans="1:7">
      <c r="A671" s="233"/>
      <c r="B671" s="176" t="s">
        <v>1004</v>
      </c>
      <c r="C671" s="133">
        <v>1</v>
      </c>
      <c r="D671" s="133">
        <v>1</v>
      </c>
      <c r="E671" s="134" t="s">
        <v>135</v>
      </c>
      <c r="F671" s="136">
        <v>0</v>
      </c>
      <c r="G671" s="486"/>
    </row>
    <row r="672" spans="1:7">
      <c r="A672" s="234"/>
      <c r="B672" s="268" t="s">
        <v>1005</v>
      </c>
      <c r="C672" s="131">
        <v>1</v>
      </c>
      <c r="D672" s="131">
        <v>1</v>
      </c>
      <c r="E672" s="135" t="s">
        <v>135</v>
      </c>
      <c r="F672" s="132">
        <v>0</v>
      </c>
      <c r="G672" s="486"/>
    </row>
    <row r="673" spans="1:7" ht="22.8">
      <c r="A673" s="103" t="s">
        <v>1006</v>
      </c>
      <c r="B673" s="104" t="s">
        <v>978</v>
      </c>
      <c r="C673" s="66">
        <v>1</v>
      </c>
      <c r="D673" s="66">
        <v>1</v>
      </c>
      <c r="E673" s="67" t="s">
        <v>135</v>
      </c>
      <c r="F673" s="68">
        <v>0</v>
      </c>
      <c r="G673" s="69">
        <f t="shared" ref="G673:G680" si="74">C673*D673*F673</f>
        <v>0</v>
      </c>
    </row>
    <row r="674" spans="1:7" ht="22.8">
      <c r="A674" s="103" t="s">
        <v>1007</v>
      </c>
      <c r="B674" s="104" t="s">
        <v>980</v>
      </c>
      <c r="C674" s="66">
        <v>1</v>
      </c>
      <c r="D674" s="66">
        <v>1</v>
      </c>
      <c r="E674" s="67" t="s">
        <v>135</v>
      </c>
      <c r="F674" s="68">
        <v>0</v>
      </c>
      <c r="G674" s="69">
        <f t="shared" si="74"/>
        <v>0</v>
      </c>
    </row>
    <row r="675" spans="1:7" ht="22.8">
      <c r="A675" s="103" t="s">
        <v>1008</v>
      </c>
      <c r="B675" s="104" t="s">
        <v>1009</v>
      </c>
      <c r="C675" s="66">
        <v>1</v>
      </c>
      <c r="D675" s="66">
        <v>1</v>
      </c>
      <c r="E675" s="67" t="s">
        <v>135</v>
      </c>
      <c r="F675" s="68">
        <v>0</v>
      </c>
      <c r="G675" s="69">
        <f t="shared" si="74"/>
        <v>0</v>
      </c>
    </row>
    <row r="676" spans="1:7" ht="22.8">
      <c r="A676" s="103" t="s">
        <v>1010</v>
      </c>
      <c r="B676" s="104" t="s">
        <v>1011</v>
      </c>
      <c r="C676" s="66">
        <v>1</v>
      </c>
      <c r="D676" s="66">
        <v>1</v>
      </c>
      <c r="E676" s="67" t="s">
        <v>135</v>
      </c>
      <c r="F676" s="68">
        <v>0</v>
      </c>
      <c r="G676" s="69">
        <f t="shared" si="74"/>
        <v>0</v>
      </c>
    </row>
    <row r="677" spans="1:7" ht="22.8">
      <c r="A677" s="103" t="s">
        <v>1012</v>
      </c>
      <c r="B677" s="104" t="s">
        <v>1013</v>
      </c>
      <c r="C677" s="66">
        <v>1</v>
      </c>
      <c r="D677" s="66">
        <v>1</v>
      </c>
      <c r="E677" s="67" t="s">
        <v>135</v>
      </c>
      <c r="F677" s="68">
        <v>0</v>
      </c>
      <c r="G677" s="69">
        <f t="shared" si="74"/>
        <v>0</v>
      </c>
    </row>
    <row r="678" spans="1:7" ht="22.8">
      <c r="A678" s="103" t="s">
        <v>1014</v>
      </c>
      <c r="B678" s="104" t="s">
        <v>1015</v>
      </c>
      <c r="C678" s="66">
        <v>1</v>
      </c>
      <c r="D678" s="66">
        <v>1</v>
      </c>
      <c r="E678" s="67" t="s">
        <v>135</v>
      </c>
      <c r="F678" s="68">
        <v>0</v>
      </c>
      <c r="G678" s="69">
        <f t="shared" si="74"/>
        <v>0</v>
      </c>
    </row>
    <row r="679" spans="1:7" ht="22.8">
      <c r="A679" s="103" t="s">
        <v>1016</v>
      </c>
      <c r="B679" s="104" t="s">
        <v>993</v>
      </c>
      <c r="C679" s="66">
        <v>1</v>
      </c>
      <c r="D679" s="66">
        <v>1</v>
      </c>
      <c r="E679" s="67" t="s">
        <v>135</v>
      </c>
      <c r="F679" s="68">
        <v>0</v>
      </c>
      <c r="G679" s="69">
        <f t="shared" si="74"/>
        <v>0</v>
      </c>
    </row>
    <row r="680" spans="1:7" ht="22.8">
      <c r="A680" s="103" t="s">
        <v>1017</v>
      </c>
      <c r="B680" s="104" t="s">
        <v>126</v>
      </c>
      <c r="C680" s="66">
        <v>1</v>
      </c>
      <c r="D680" s="66">
        <v>1</v>
      </c>
      <c r="E680" s="67" t="s">
        <v>135</v>
      </c>
      <c r="F680" s="68">
        <v>0</v>
      </c>
      <c r="G680" s="69">
        <f t="shared" si="74"/>
        <v>0</v>
      </c>
    </row>
    <row r="681" spans="1:7" s="59" customFormat="1" ht="19.2" customHeight="1">
      <c r="A681" s="195">
        <v>44</v>
      </c>
      <c r="B681" s="157" t="s">
        <v>1018</v>
      </c>
      <c r="C681" s="157"/>
      <c r="D681" s="130"/>
      <c r="E681" s="82"/>
      <c r="F681" s="82"/>
      <c r="G681" s="181">
        <f>SUM(G670:G680)</f>
        <v>0</v>
      </c>
    </row>
    <row r="682" spans="1:7" ht="12">
      <c r="A682" s="88"/>
      <c r="D682" s="88"/>
      <c r="G682" s="200"/>
    </row>
    <row r="683" spans="1:7" ht="12">
      <c r="A683" s="196">
        <v>45</v>
      </c>
      <c r="B683" s="156" t="s">
        <v>1019</v>
      </c>
      <c r="C683" s="156"/>
      <c r="D683" s="220"/>
      <c r="E683" s="199"/>
      <c r="F683" s="199"/>
      <c r="G683" s="200"/>
    </row>
    <row r="684" spans="1:7" ht="12">
      <c r="A684" s="160" t="s">
        <v>32</v>
      </c>
      <c r="B684" s="197" t="s">
        <v>122</v>
      </c>
      <c r="C684" s="63" t="s">
        <v>129</v>
      </c>
      <c r="D684" s="64" t="s">
        <v>130</v>
      </c>
      <c r="E684" s="64" t="s">
        <v>131</v>
      </c>
      <c r="F684" s="65" t="s">
        <v>132</v>
      </c>
      <c r="G684" s="142" t="s">
        <v>35</v>
      </c>
    </row>
    <row r="685" spans="1:7" ht="22.8">
      <c r="A685" s="103" t="s">
        <v>1020</v>
      </c>
      <c r="B685" s="104" t="s">
        <v>1021</v>
      </c>
      <c r="C685" s="66">
        <v>1</v>
      </c>
      <c r="D685" s="66">
        <v>1</v>
      </c>
      <c r="E685" s="67" t="s">
        <v>135</v>
      </c>
      <c r="F685" s="68">
        <v>0</v>
      </c>
      <c r="G685" s="69">
        <f t="shared" ref="G685:G694" si="75">C685*D685*F685</f>
        <v>0</v>
      </c>
    </row>
    <row r="686" spans="1:7" ht="22.8">
      <c r="A686" s="102" t="s">
        <v>1022</v>
      </c>
      <c r="B686" s="111" t="s">
        <v>1023</v>
      </c>
      <c r="C686" s="66">
        <v>1</v>
      </c>
      <c r="D686" s="66">
        <v>1</v>
      </c>
      <c r="E686" s="67" t="s">
        <v>135</v>
      </c>
      <c r="F686" s="68">
        <v>0</v>
      </c>
      <c r="G686" s="69">
        <f t="shared" si="75"/>
        <v>0</v>
      </c>
    </row>
    <row r="687" spans="1:7" ht="22.8">
      <c r="A687" s="102" t="s">
        <v>1024</v>
      </c>
      <c r="B687" s="251" t="s">
        <v>1025</v>
      </c>
      <c r="C687" s="66">
        <v>1</v>
      </c>
      <c r="D687" s="66">
        <v>1</v>
      </c>
      <c r="E687" s="67" t="s">
        <v>135</v>
      </c>
      <c r="F687" s="68">
        <v>0</v>
      </c>
      <c r="G687" s="69">
        <f t="shared" si="75"/>
        <v>0</v>
      </c>
    </row>
    <row r="688" spans="1:7" ht="22.8">
      <c r="A688" s="102" t="s">
        <v>1026</v>
      </c>
      <c r="B688" s="251" t="s">
        <v>1027</v>
      </c>
      <c r="C688" s="66">
        <v>1</v>
      </c>
      <c r="D688" s="66">
        <v>1</v>
      </c>
      <c r="E688" s="67" t="s">
        <v>135</v>
      </c>
      <c r="F688" s="68">
        <v>0</v>
      </c>
      <c r="G688" s="69">
        <f t="shared" si="75"/>
        <v>0</v>
      </c>
    </row>
    <row r="689" spans="1:7" ht="22.8">
      <c r="A689" s="103" t="s">
        <v>1028</v>
      </c>
      <c r="B689" s="244" t="s">
        <v>1029</v>
      </c>
      <c r="C689" s="66">
        <v>1</v>
      </c>
      <c r="D689" s="66">
        <v>1</v>
      </c>
      <c r="E689" s="67" t="s">
        <v>135</v>
      </c>
      <c r="F689" s="68">
        <v>0</v>
      </c>
      <c r="G689" s="69">
        <f t="shared" si="75"/>
        <v>0</v>
      </c>
    </row>
    <row r="690" spans="1:7" ht="22.8">
      <c r="A690" s="102" t="s">
        <v>1030</v>
      </c>
      <c r="B690" s="244" t="s">
        <v>897</v>
      </c>
      <c r="C690" s="66">
        <v>1</v>
      </c>
      <c r="D690" s="66">
        <v>1</v>
      </c>
      <c r="E690" s="67" t="s">
        <v>135</v>
      </c>
      <c r="F690" s="68">
        <v>0</v>
      </c>
      <c r="G690" s="69">
        <f t="shared" si="75"/>
        <v>0</v>
      </c>
    </row>
    <row r="691" spans="1:7" ht="22.8">
      <c r="A691" s="102" t="s">
        <v>1031</v>
      </c>
      <c r="B691" s="244" t="s">
        <v>1032</v>
      </c>
      <c r="C691" s="66">
        <v>1</v>
      </c>
      <c r="D691" s="66">
        <v>1</v>
      </c>
      <c r="E691" s="67" t="s">
        <v>135</v>
      </c>
      <c r="F691" s="68">
        <v>0</v>
      </c>
      <c r="G691" s="69">
        <f t="shared" si="75"/>
        <v>0</v>
      </c>
    </row>
    <row r="692" spans="1:7" ht="22.8">
      <c r="A692" s="102" t="s">
        <v>1033</v>
      </c>
      <c r="B692" s="111" t="s">
        <v>1034</v>
      </c>
      <c r="C692" s="66">
        <v>1</v>
      </c>
      <c r="D692" s="66">
        <v>1</v>
      </c>
      <c r="E692" s="67" t="s">
        <v>135</v>
      </c>
      <c r="F692" s="68">
        <v>0</v>
      </c>
      <c r="G692" s="69">
        <f t="shared" si="75"/>
        <v>0</v>
      </c>
    </row>
    <row r="693" spans="1:7" ht="22.8">
      <c r="A693" s="103" t="s">
        <v>1035</v>
      </c>
      <c r="B693" s="104" t="s">
        <v>1036</v>
      </c>
      <c r="C693" s="66">
        <v>1</v>
      </c>
      <c r="D693" s="66">
        <v>1</v>
      </c>
      <c r="E693" s="67" t="s">
        <v>135</v>
      </c>
      <c r="F693" s="68">
        <v>0</v>
      </c>
      <c r="G693" s="69">
        <f t="shared" si="75"/>
        <v>0</v>
      </c>
    </row>
    <row r="694" spans="1:7" ht="22.8">
      <c r="A694" s="103" t="s">
        <v>1037</v>
      </c>
      <c r="B694" s="104" t="s">
        <v>126</v>
      </c>
      <c r="C694" s="66">
        <v>1</v>
      </c>
      <c r="D694" s="66">
        <v>1</v>
      </c>
      <c r="E694" s="67" t="s">
        <v>135</v>
      </c>
      <c r="F694" s="68">
        <v>0</v>
      </c>
      <c r="G694" s="69">
        <f t="shared" si="75"/>
        <v>0</v>
      </c>
    </row>
    <row r="695" spans="1:7" s="59" customFormat="1" ht="19.2" customHeight="1">
      <c r="A695" s="195">
        <v>45</v>
      </c>
      <c r="B695" s="157" t="s">
        <v>1038</v>
      </c>
      <c r="C695" s="162"/>
      <c r="D695" s="130"/>
      <c r="E695" s="82"/>
      <c r="F695" s="82"/>
      <c r="G695" s="181">
        <f>SUM(G685:G694)</f>
        <v>0</v>
      </c>
    </row>
    <row r="696" spans="1:7">
      <c r="A696" s="75"/>
      <c r="D696" s="88"/>
      <c r="G696" s="77"/>
    </row>
    <row r="697" spans="1:7" ht="12">
      <c r="A697" s="196">
        <v>46</v>
      </c>
      <c r="B697" s="156" t="s">
        <v>1039</v>
      </c>
      <c r="C697" s="156"/>
      <c r="D697" s="220"/>
      <c r="E697" s="199"/>
      <c r="F697" s="199"/>
      <c r="G697" s="200"/>
    </row>
    <row r="698" spans="1:7" ht="12">
      <c r="A698" s="160" t="s">
        <v>32</v>
      </c>
      <c r="B698" s="197" t="s">
        <v>122</v>
      </c>
      <c r="C698" s="63" t="s">
        <v>129</v>
      </c>
      <c r="D698" s="64" t="s">
        <v>130</v>
      </c>
      <c r="E698" s="64" t="s">
        <v>131</v>
      </c>
      <c r="F698" s="65" t="s">
        <v>132</v>
      </c>
      <c r="G698" s="142" t="s">
        <v>35</v>
      </c>
    </row>
    <row r="699" spans="1:7" ht="22.8">
      <c r="A699" s="103" t="s">
        <v>1040</v>
      </c>
      <c r="B699" s="267" t="s">
        <v>1021</v>
      </c>
      <c r="C699" s="66">
        <v>1</v>
      </c>
      <c r="D699" s="66">
        <v>1</v>
      </c>
      <c r="E699" s="67" t="s">
        <v>135</v>
      </c>
      <c r="F699" s="68">
        <v>0</v>
      </c>
      <c r="G699" s="69">
        <f t="shared" ref="G699:G710" si="76">C699*D699*F699</f>
        <v>0</v>
      </c>
    </row>
    <row r="700" spans="1:7" ht="22.8">
      <c r="A700" s="102" t="s">
        <v>1041</v>
      </c>
      <c r="B700" s="266" t="s">
        <v>1023</v>
      </c>
      <c r="C700" s="66">
        <v>1</v>
      </c>
      <c r="D700" s="66">
        <v>1</v>
      </c>
      <c r="E700" s="67" t="s">
        <v>135</v>
      </c>
      <c r="F700" s="68">
        <v>0</v>
      </c>
      <c r="G700" s="69">
        <f t="shared" si="76"/>
        <v>0</v>
      </c>
    </row>
    <row r="701" spans="1:7" ht="22.8">
      <c r="A701" s="231" t="s">
        <v>1042</v>
      </c>
      <c r="B701" s="280" t="s">
        <v>1025</v>
      </c>
      <c r="C701" s="66">
        <v>1</v>
      </c>
      <c r="D701" s="66">
        <v>1</v>
      </c>
      <c r="E701" s="67" t="s">
        <v>135</v>
      </c>
      <c r="F701" s="68">
        <v>0</v>
      </c>
      <c r="G701" s="69">
        <f t="shared" si="76"/>
        <v>0</v>
      </c>
    </row>
    <row r="702" spans="1:7">
      <c r="A702" s="253">
        <v>46.26</v>
      </c>
      <c r="B702" s="252" t="s">
        <v>1043</v>
      </c>
      <c r="C702" s="256"/>
      <c r="D702" s="257"/>
      <c r="E702" s="258"/>
      <c r="F702" s="259"/>
      <c r="G702" s="495">
        <f>(C703*D703*F703)+(C704*D704*F704)</f>
        <v>0</v>
      </c>
    </row>
    <row r="703" spans="1:7">
      <c r="A703" s="254"/>
      <c r="B703" s="276" t="s">
        <v>1044</v>
      </c>
      <c r="C703" s="260">
        <v>1</v>
      </c>
      <c r="D703" s="261">
        <v>1</v>
      </c>
      <c r="E703" s="134" t="s">
        <v>135</v>
      </c>
      <c r="F703" s="262">
        <v>0</v>
      </c>
      <c r="G703" s="496"/>
    </row>
    <row r="704" spans="1:7">
      <c r="A704" s="254"/>
      <c r="B704" s="283" t="s">
        <v>1045</v>
      </c>
      <c r="C704" s="260">
        <v>1</v>
      </c>
      <c r="D704" s="261">
        <v>1</v>
      </c>
      <c r="E704" s="135" t="s">
        <v>135</v>
      </c>
      <c r="F704" s="262">
        <v>0</v>
      </c>
      <c r="G704" s="497"/>
    </row>
    <row r="705" spans="1:7">
      <c r="A705" s="253">
        <v>46.27</v>
      </c>
      <c r="B705" s="252" t="s">
        <v>1046</v>
      </c>
      <c r="C705" s="256"/>
      <c r="D705" s="257"/>
      <c r="E705" s="258"/>
      <c r="F705" s="259"/>
      <c r="G705" s="485">
        <f>(C706*D706*F706)+(C707*D707*F707)</f>
        <v>0</v>
      </c>
    </row>
    <row r="706" spans="1:7">
      <c r="A706" s="254"/>
      <c r="B706" s="276" t="s">
        <v>847</v>
      </c>
      <c r="C706" s="260">
        <v>1</v>
      </c>
      <c r="D706" s="261">
        <v>1</v>
      </c>
      <c r="E706" s="134" t="s">
        <v>135</v>
      </c>
      <c r="F706" s="262">
        <v>0</v>
      </c>
      <c r="G706" s="486"/>
    </row>
    <row r="707" spans="1:7">
      <c r="A707" s="255"/>
      <c r="B707" s="283" t="s">
        <v>839</v>
      </c>
      <c r="C707" s="263">
        <v>1</v>
      </c>
      <c r="D707" s="264">
        <v>1</v>
      </c>
      <c r="E707" s="135" t="s">
        <v>135</v>
      </c>
      <c r="F707" s="265">
        <v>0</v>
      </c>
      <c r="G707" s="486"/>
    </row>
    <row r="708" spans="1:7" ht="22.8">
      <c r="A708" s="102" t="s">
        <v>1047</v>
      </c>
      <c r="B708" s="266" t="s">
        <v>897</v>
      </c>
      <c r="C708" s="66">
        <v>1</v>
      </c>
      <c r="D708" s="66">
        <v>1</v>
      </c>
      <c r="E708" s="67" t="s">
        <v>135</v>
      </c>
      <c r="F708" s="68">
        <v>0</v>
      </c>
      <c r="G708" s="69">
        <f t="shared" si="76"/>
        <v>0</v>
      </c>
    </row>
    <row r="709" spans="1:7" ht="22.8">
      <c r="A709" s="103" t="s">
        <v>1048</v>
      </c>
      <c r="B709" s="104" t="s">
        <v>1036</v>
      </c>
      <c r="C709" s="66">
        <v>1</v>
      </c>
      <c r="D709" s="66">
        <v>1</v>
      </c>
      <c r="E709" s="67" t="s">
        <v>135</v>
      </c>
      <c r="F709" s="68">
        <v>0</v>
      </c>
      <c r="G709" s="69">
        <f t="shared" si="76"/>
        <v>0</v>
      </c>
    </row>
    <row r="710" spans="1:7" ht="22.8">
      <c r="A710" s="106" t="s">
        <v>1049</v>
      </c>
      <c r="B710" s="189" t="s">
        <v>126</v>
      </c>
      <c r="C710" s="66">
        <v>1</v>
      </c>
      <c r="D710" s="66">
        <v>1</v>
      </c>
      <c r="E710" s="67" t="s">
        <v>135</v>
      </c>
      <c r="F710" s="68">
        <v>0</v>
      </c>
      <c r="G710" s="69">
        <f t="shared" si="76"/>
        <v>0</v>
      </c>
    </row>
    <row r="711" spans="1:7" s="59" customFormat="1" ht="19.2" customHeight="1">
      <c r="A711" s="195">
        <v>46</v>
      </c>
      <c r="B711" s="157" t="s">
        <v>1050</v>
      </c>
      <c r="C711" s="162"/>
      <c r="D711" s="130"/>
      <c r="E711" s="82"/>
      <c r="F711" s="83"/>
      <c r="G711" s="438">
        <f>SUM(G699:G710)</f>
        <v>0</v>
      </c>
    </row>
    <row r="712" spans="1:7" ht="12">
      <c r="A712" s="88"/>
      <c r="D712" s="88"/>
      <c r="G712" s="200"/>
    </row>
    <row r="713" spans="1:7" ht="12">
      <c r="A713" s="196">
        <v>47</v>
      </c>
      <c r="B713" s="156" t="s">
        <v>1051</v>
      </c>
      <c r="C713" s="156"/>
      <c r="D713" s="220"/>
      <c r="E713" s="199"/>
      <c r="F713" s="199"/>
      <c r="G713" s="200"/>
    </row>
    <row r="714" spans="1:7" ht="12">
      <c r="A714" s="160" t="s">
        <v>32</v>
      </c>
      <c r="B714" s="197" t="s">
        <v>122</v>
      </c>
      <c r="C714" s="63" t="s">
        <v>129</v>
      </c>
      <c r="D714" s="64" t="s">
        <v>130</v>
      </c>
      <c r="E714" s="64" t="s">
        <v>131</v>
      </c>
      <c r="F714" s="65" t="s">
        <v>132</v>
      </c>
      <c r="G714" s="142" t="s">
        <v>35</v>
      </c>
    </row>
    <row r="715" spans="1:7" ht="22.8">
      <c r="A715" s="103" t="s">
        <v>1052</v>
      </c>
      <c r="B715" s="267" t="s">
        <v>1021</v>
      </c>
      <c r="C715" s="66">
        <v>1</v>
      </c>
      <c r="D715" s="66">
        <v>1</v>
      </c>
      <c r="E715" s="67" t="s">
        <v>135</v>
      </c>
      <c r="F715" s="68">
        <v>0</v>
      </c>
      <c r="G715" s="69">
        <f t="shared" ref="G715:G722" si="77">C715*D715*F715</f>
        <v>0</v>
      </c>
    </row>
    <row r="716" spans="1:7" ht="22.8">
      <c r="A716" s="102" t="s">
        <v>1053</v>
      </c>
      <c r="B716" s="266" t="s">
        <v>1023</v>
      </c>
      <c r="C716" s="66">
        <v>1</v>
      </c>
      <c r="D716" s="66">
        <v>1</v>
      </c>
      <c r="E716" s="67" t="s">
        <v>135</v>
      </c>
      <c r="F716" s="68">
        <v>0</v>
      </c>
      <c r="G716" s="69">
        <f t="shared" si="77"/>
        <v>0</v>
      </c>
    </row>
    <row r="717" spans="1:7" ht="22.8">
      <c r="A717" s="102" t="s">
        <v>1054</v>
      </c>
      <c r="B717" s="266" t="s">
        <v>1025</v>
      </c>
      <c r="C717" s="66">
        <v>1</v>
      </c>
      <c r="D717" s="66">
        <v>1</v>
      </c>
      <c r="E717" s="67" t="s">
        <v>135</v>
      </c>
      <c r="F717" s="68">
        <v>0</v>
      </c>
      <c r="G717" s="69">
        <f t="shared" si="77"/>
        <v>0</v>
      </c>
    </row>
    <row r="718" spans="1:7" ht="22.8">
      <c r="A718" s="102" t="s">
        <v>1055</v>
      </c>
      <c r="B718" s="266" t="s">
        <v>1056</v>
      </c>
      <c r="C718" s="66">
        <v>1</v>
      </c>
      <c r="D718" s="66">
        <v>1</v>
      </c>
      <c r="E718" s="67" t="s">
        <v>135</v>
      </c>
      <c r="F718" s="68">
        <v>0</v>
      </c>
      <c r="G718" s="69">
        <f t="shared" si="77"/>
        <v>0</v>
      </c>
    </row>
    <row r="719" spans="1:7" ht="22.8">
      <c r="A719" s="102" t="s">
        <v>1057</v>
      </c>
      <c r="B719" s="266" t="s">
        <v>1058</v>
      </c>
      <c r="C719" s="66">
        <v>1</v>
      </c>
      <c r="D719" s="66">
        <v>1</v>
      </c>
      <c r="E719" s="67" t="s">
        <v>135</v>
      </c>
      <c r="F719" s="68">
        <v>0</v>
      </c>
      <c r="G719" s="69">
        <f t="shared" si="77"/>
        <v>0</v>
      </c>
    </row>
    <row r="720" spans="1:7" ht="22.8">
      <c r="A720" s="102" t="s">
        <v>1059</v>
      </c>
      <c r="B720" s="266" t="s">
        <v>897</v>
      </c>
      <c r="C720" s="66">
        <v>1</v>
      </c>
      <c r="D720" s="66">
        <v>1</v>
      </c>
      <c r="E720" s="67" t="s">
        <v>135</v>
      </c>
      <c r="F720" s="68">
        <v>0</v>
      </c>
      <c r="G720" s="69">
        <f t="shared" si="77"/>
        <v>0</v>
      </c>
    </row>
    <row r="721" spans="1:7" ht="22.8">
      <c r="A721" s="103" t="s">
        <v>1060</v>
      </c>
      <c r="B721" s="104" t="s">
        <v>1036</v>
      </c>
      <c r="C721" s="66">
        <v>1</v>
      </c>
      <c r="D721" s="66">
        <v>1</v>
      </c>
      <c r="E721" s="67" t="s">
        <v>135</v>
      </c>
      <c r="F721" s="68">
        <v>0</v>
      </c>
      <c r="G721" s="69">
        <f t="shared" si="77"/>
        <v>0</v>
      </c>
    </row>
    <row r="722" spans="1:7" ht="22.8">
      <c r="A722" s="103" t="s">
        <v>1061</v>
      </c>
      <c r="B722" s="104" t="s">
        <v>126</v>
      </c>
      <c r="C722" s="66">
        <v>1</v>
      </c>
      <c r="D722" s="66">
        <v>1</v>
      </c>
      <c r="E722" s="67" t="s">
        <v>135</v>
      </c>
      <c r="F722" s="68">
        <v>0</v>
      </c>
      <c r="G722" s="69">
        <f t="shared" si="77"/>
        <v>0</v>
      </c>
    </row>
    <row r="723" spans="1:7" s="59" customFormat="1" ht="19.2" customHeight="1">
      <c r="A723" s="195">
        <v>47</v>
      </c>
      <c r="B723" s="157" t="s">
        <v>1062</v>
      </c>
      <c r="C723" s="162"/>
      <c r="D723" s="130"/>
      <c r="E723" s="82"/>
      <c r="F723" s="82"/>
      <c r="G723" s="181">
        <f>SUM(G715:G722)</f>
        <v>0</v>
      </c>
    </row>
    <row r="724" spans="1:7">
      <c r="A724" s="75"/>
      <c r="D724" s="88"/>
      <c r="G724" s="77"/>
    </row>
    <row r="725" spans="1:7" ht="12">
      <c r="A725" s="196">
        <v>48</v>
      </c>
      <c r="B725" s="156" t="s">
        <v>1063</v>
      </c>
      <c r="C725" s="156"/>
      <c r="D725" s="220"/>
      <c r="E725" s="199"/>
      <c r="F725" s="199"/>
      <c r="G725" s="200"/>
    </row>
    <row r="726" spans="1:7" ht="12">
      <c r="A726" s="160" t="s">
        <v>32</v>
      </c>
      <c r="B726" s="197" t="s">
        <v>122</v>
      </c>
      <c r="C726" s="63" t="s">
        <v>129</v>
      </c>
      <c r="D726" s="64" t="s">
        <v>130</v>
      </c>
      <c r="E726" s="64" t="s">
        <v>131</v>
      </c>
      <c r="F726" s="65" t="s">
        <v>132</v>
      </c>
      <c r="G726" s="142" t="s">
        <v>35</v>
      </c>
    </row>
    <row r="727" spans="1:7" ht="22.8">
      <c r="A727" s="103" t="s">
        <v>1064</v>
      </c>
      <c r="B727" s="267" t="s">
        <v>1021</v>
      </c>
      <c r="C727" s="66">
        <v>1</v>
      </c>
      <c r="D727" s="66">
        <v>1</v>
      </c>
      <c r="E727" s="67" t="s">
        <v>135</v>
      </c>
      <c r="F727" s="68">
        <v>0</v>
      </c>
      <c r="G727" s="69">
        <f t="shared" ref="G727:G732" si="78">C727*D727*F727</f>
        <v>0</v>
      </c>
    </row>
    <row r="728" spans="1:7" ht="22.8">
      <c r="A728" s="102" t="s">
        <v>1065</v>
      </c>
      <c r="B728" s="266" t="s">
        <v>1023</v>
      </c>
      <c r="C728" s="66">
        <v>1</v>
      </c>
      <c r="D728" s="66">
        <v>1</v>
      </c>
      <c r="E728" s="67" t="s">
        <v>135</v>
      </c>
      <c r="F728" s="68">
        <v>0</v>
      </c>
      <c r="G728" s="69">
        <f t="shared" si="78"/>
        <v>0</v>
      </c>
    </row>
    <row r="729" spans="1:7" ht="22.8">
      <c r="A729" s="102" t="s">
        <v>1066</v>
      </c>
      <c r="B729" s="266" t="s">
        <v>1067</v>
      </c>
      <c r="C729" s="66">
        <v>1</v>
      </c>
      <c r="D729" s="66">
        <v>1</v>
      </c>
      <c r="E729" s="67" t="s">
        <v>135</v>
      </c>
      <c r="F729" s="68">
        <v>0</v>
      </c>
      <c r="G729" s="69">
        <f t="shared" si="78"/>
        <v>0</v>
      </c>
    </row>
    <row r="730" spans="1:7" ht="22.8">
      <c r="A730" s="102" t="s">
        <v>1068</v>
      </c>
      <c r="B730" s="315" t="s">
        <v>1069</v>
      </c>
      <c r="C730" s="66">
        <v>1</v>
      </c>
      <c r="D730" s="66">
        <v>1</v>
      </c>
      <c r="E730" s="67" t="s">
        <v>135</v>
      </c>
      <c r="F730" s="68">
        <v>0</v>
      </c>
      <c r="G730" s="69">
        <f t="shared" si="78"/>
        <v>0</v>
      </c>
    </row>
    <row r="731" spans="1:7" ht="22.8">
      <c r="A731" s="102" t="s">
        <v>1070</v>
      </c>
      <c r="B731" s="266" t="s">
        <v>897</v>
      </c>
      <c r="C731" s="66">
        <v>1</v>
      </c>
      <c r="D731" s="66">
        <v>1</v>
      </c>
      <c r="E731" s="67" t="s">
        <v>135</v>
      </c>
      <c r="F731" s="68">
        <v>0</v>
      </c>
      <c r="G731" s="69">
        <f t="shared" si="78"/>
        <v>0</v>
      </c>
    </row>
    <row r="732" spans="1:7" ht="22.8">
      <c r="A732" s="98" t="s">
        <v>1071</v>
      </c>
      <c r="B732" s="219" t="s">
        <v>126</v>
      </c>
      <c r="C732" s="66">
        <v>1</v>
      </c>
      <c r="D732" s="66">
        <v>1</v>
      </c>
      <c r="E732" s="67" t="s">
        <v>135</v>
      </c>
      <c r="F732" s="68">
        <v>0</v>
      </c>
      <c r="G732" s="69">
        <f t="shared" si="78"/>
        <v>0</v>
      </c>
    </row>
    <row r="733" spans="1:7" s="59" customFormat="1" ht="19.2" customHeight="1">
      <c r="A733" s="195">
        <v>48</v>
      </c>
      <c r="B733" s="157" t="s">
        <v>1072</v>
      </c>
      <c r="C733" s="162"/>
      <c r="D733" s="130"/>
      <c r="E733" s="82"/>
      <c r="F733" s="82"/>
      <c r="G733" s="181">
        <f>SUM(G727:G732)</f>
        <v>0</v>
      </c>
    </row>
    <row r="734" spans="1:7">
      <c r="A734" s="75"/>
      <c r="D734" s="88"/>
      <c r="G734" s="77"/>
    </row>
    <row r="735" spans="1:7" ht="12">
      <c r="A735" s="196">
        <v>49</v>
      </c>
      <c r="B735" s="156" t="s">
        <v>1073</v>
      </c>
      <c r="C735" s="156"/>
      <c r="D735" s="220"/>
      <c r="E735" s="199"/>
      <c r="F735" s="199"/>
      <c r="G735" s="200"/>
    </row>
    <row r="736" spans="1:7" ht="12">
      <c r="A736" s="160" t="s">
        <v>32</v>
      </c>
      <c r="B736" s="197" t="s">
        <v>122</v>
      </c>
      <c r="C736" s="63" t="s">
        <v>129</v>
      </c>
      <c r="D736" s="64" t="s">
        <v>130</v>
      </c>
      <c r="E736" s="64" t="s">
        <v>131</v>
      </c>
      <c r="F736" s="65" t="s">
        <v>132</v>
      </c>
      <c r="G736" s="142" t="s">
        <v>35</v>
      </c>
    </row>
    <row r="737" spans="1:7">
      <c r="A737" s="504">
        <v>49.01</v>
      </c>
      <c r="B737" s="177" t="s">
        <v>1074</v>
      </c>
      <c r="C737" s="178"/>
      <c r="D737" s="178"/>
      <c r="E737" s="179"/>
      <c r="F737" s="180"/>
      <c r="G737" s="507">
        <f>(C738*D738*F738)+(C739*D739*F739)+(C740*D740*F740)+(C741*D741*F741)+(C742*D742*F742)</f>
        <v>0</v>
      </c>
    </row>
    <row r="738" spans="1:7">
      <c r="A738" s="505"/>
      <c r="B738" s="176"/>
      <c r="C738" s="133">
        <v>1</v>
      </c>
      <c r="D738" s="133">
        <v>1</v>
      </c>
      <c r="E738" s="134" t="s">
        <v>135</v>
      </c>
      <c r="F738" s="136">
        <v>0</v>
      </c>
      <c r="G738" s="508"/>
    </row>
    <row r="739" spans="1:7">
      <c r="A739" s="505"/>
      <c r="B739" s="176"/>
      <c r="C739" s="133">
        <v>1</v>
      </c>
      <c r="D739" s="133">
        <v>1</v>
      </c>
      <c r="E739" s="134" t="s">
        <v>135</v>
      </c>
      <c r="F739" s="136">
        <v>0</v>
      </c>
      <c r="G739" s="508"/>
    </row>
    <row r="740" spans="1:7">
      <c r="A740" s="505"/>
      <c r="B740" s="176"/>
      <c r="C740" s="133">
        <v>1</v>
      </c>
      <c r="D740" s="133">
        <v>1</v>
      </c>
      <c r="E740" s="134" t="s">
        <v>135</v>
      </c>
      <c r="F740" s="136">
        <v>0</v>
      </c>
      <c r="G740" s="508"/>
    </row>
    <row r="741" spans="1:7">
      <c r="A741" s="505"/>
      <c r="B741" s="176"/>
      <c r="C741" s="133">
        <v>1</v>
      </c>
      <c r="D741" s="133">
        <v>1</v>
      </c>
      <c r="E741" s="134" t="s">
        <v>135</v>
      </c>
      <c r="F741" s="136">
        <v>0</v>
      </c>
      <c r="G741" s="508"/>
    </row>
    <row r="742" spans="1:7">
      <c r="A742" s="506"/>
      <c r="B742" s="176"/>
      <c r="C742" s="133">
        <v>1</v>
      </c>
      <c r="D742" s="133">
        <v>1</v>
      </c>
      <c r="E742" s="135" t="s">
        <v>135</v>
      </c>
      <c r="F742" s="136">
        <v>0</v>
      </c>
      <c r="G742" s="509"/>
    </row>
    <row r="743" spans="1:7" ht="22.8">
      <c r="A743" s="103" t="s">
        <v>1075</v>
      </c>
      <c r="B743" s="104" t="s">
        <v>191</v>
      </c>
      <c r="C743" s="86"/>
      <c r="D743" s="71">
        <v>0</v>
      </c>
      <c r="E743" s="72" t="s">
        <v>161</v>
      </c>
      <c r="F743" s="73">
        <f>SUM(G737)</f>
        <v>0</v>
      </c>
      <c r="G743" s="69">
        <f>D743*F743</f>
        <v>0</v>
      </c>
    </row>
    <row r="744" spans="1:7" ht="22.8">
      <c r="A744" s="103" t="s">
        <v>1076</v>
      </c>
      <c r="B744" s="85" t="s">
        <v>1077</v>
      </c>
      <c r="C744" s="66">
        <v>1</v>
      </c>
      <c r="D744" s="66">
        <v>1</v>
      </c>
      <c r="E744" s="67" t="s">
        <v>135</v>
      </c>
      <c r="F744" s="68">
        <v>0</v>
      </c>
      <c r="G744" s="69">
        <f t="shared" ref="G744:G751" si="79">C744*D744*F744</f>
        <v>0</v>
      </c>
    </row>
    <row r="745" spans="1:7" ht="22.8">
      <c r="A745" s="103" t="s">
        <v>1078</v>
      </c>
      <c r="B745" s="85" t="s">
        <v>939</v>
      </c>
      <c r="C745" s="66">
        <v>1</v>
      </c>
      <c r="D745" s="66">
        <v>1</v>
      </c>
      <c r="E745" s="67" t="s">
        <v>135</v>
      </c>
      <c r="F745" s="68">
        <v>0</v>
      </c>
      <c r="G745" s="69">
        <f t="shared" si="79"/>
        <v>0</v>
      </c>
    </row>
    <row r="746" spans="1:7" ht="22.8">
      <c r="A746" s="103" t="s">
        <v>1079</v>
      </c>
      <c r="B746" s="85" t="s">
        <v>1080</v>
      </c>
      <c r="C746" s="66">
        <v>1</v>
      </c>
      <c r="D746" s="66">
        <v>1</v>
      </c>
      <c r="E746" s="67" t="s">
        <v>135</v>
      </c>
      <c r="F746" s="68">
        <v>0</v>
      </c>
      <c r="G746" s="69">
        <f t="shared" si="79"/>
        <v>0</v>
      </c>
    </row>
    <row r="747" spans="1:7" ht="22.8">
      <c r="A747" s="103" t="s">
        <v>1081</v>
      </c>
      <c r="B747" s="85" t="s">
        <v>1082</v>
      </c>
      <c r="C747" s="66">
        <v>1</v>
      </c>
      <c r="D747" s="66">
        <v>1</v>
      </c>
      <c r="E747" s="67" t="s">
        <v>135</v>
      </c>
      <c r="F747" s="68">
        <v>0</v>
      </c>
      <c r="G747" s="69">
        <f t="shared" si="79"/>
        <v>0</v>
      </c>
    </row>
    <row r="748" spans="1:7" ht="22.8">
      <c r="A748" s="103" t="s">
        <v>1083</v>
      </c>
      <c r="B748" s="85" t="s">
        <v>1084</v>
      </c>
      <c r="C748" s="66">
        <v>1</v>
      </c>
      <c r="D748" s="66">
        <v>1</v>
      </c>
      <c r="E748" s="67" t="s">
        <v>135</v>
      </c>
      <c r="F748" s="68">
        <v>0</v>
      </c>
      <c r="G748" s="69">
        <f t="shared" si="79"/>
        <v>0</v>
      </c>
    </row>
    <row r="749" spans="1:7" ht="22.8">
      <c r="A749" s="277" t="s">
        <v>1085</v>
      </c>
      <c r="B749" s="243" t="s">
        <v>1086</v>
      </c>
      <c r="C749" s="66">
        <v>1</v>
      </c>
      <c r="D749" s="66">
        <v>1</v>
      </c>
      <c r="E749" s="67" t="s">
        <v>135</v>
      </c>
      <c r="F749" s="68">
        <v>0</v>
      </c>
      <c r="G749" s="69">
        <f t="shared" si="79"/>
        <v>0</v>
      </c>
    </row>
    <row r="750" spans="1:7" ht="22.8">
      <c r="A750" s="277" t="s">
        <v>1087</v>
      </c>
      <c r="B750" s="244" t="s">
        <v>716</v>
      </c>
      <c r="C750" s="66">
        <v>1</v>
      </c>
      <c r="D750" s="66">
        <v>1</v>
      </c>
      <c r="E750" s="67" t="s">
        <v>135</v>
      </c>
      <c r="F750" s="68">
        <v>0</v>
      </c>
      <c r="G750" s="69">
        <f t="shared" ref="G750" si="80">C750*D750*F750</f>
        <v>0</v>
      </c>
    </row>
    <row r="751" spans="1:7" ht="22.8">
      <c r="A751" s="91" t="s">
        <v>1088</v>
      </c>
      <c r="B751" s="85" t="s">
        <v>126</v>
      </c>
      <c r="C751" s="66">
        <v>1</v>
      </c>
      <c r="D751" s="66">
        <v>1</v>
      </c>
      <c r="E751" s="67" t="s">
        <v>135</v>
      </c>
      <c r="F751" s="68">
        <v>0</v>
      </c>
      <c r="G751" s="69">
        <f t="shared" si="79"/>
        <v>0</v>
      </c>
    </row>
    <row r="752" spans="1:7" s="59" customFormat="1" ht="19.2" customHeight="1">
      <c r="A752" s="195">
        <v>49</v>
      </c>
      <c r="B752" s="157" t="s">
        <v>1089</v>
      </c>
      <c r="C752" s="162"/>
      <c r="D752" s="82"/>
      <c r="E752" s="82"/>
      <c r="F752" s="82"/>
      <c r="G752" s="181">
        <f>SUM(G737:G751)</f>
        <v>0</v>
      </c>
    </row>
    <row r="753" spans="1:7">
      <c r="A753" s="88"/>
      <c r="D753" s="51"/>
      <c r="G753" s="77"/>
    </row>
    <row r="754" spans="1:7" ht="12">
      <c r="A754" s="196">
        <v>50</v>
      </c>
      <c r="B754" s="156" t="s">
        <v>1090</v>
      </c>
      <c r="C754" s="156"/>
      <c r="D754" s="199"/>
      <c r="E754" s="199"/>
      <c r="F754" s="199"/>
      <c r="G754" s="200"/>
    </row>
    <row r="755" spans="1:7" ht="12">
      <c r="A755" s="160" t="s">
        <v>32</v>
      </c>
      <c r="B755" s="197" t="s">
        <v>122</v>
      </c>
      <c r="C755" s="63" t="s">
        <v>129</v>
      </c>
      <c r="D755" s="64" t="s">
        <v>130</v>
      </c>
      <c r="E755" s="64" t="s">
        <v>131</v>
      </c>
      <c r="F755" s="65" t="s">
        <v>132</v>
      </c>
      <c r="G755" s="142" t="s">
        <v>35</v>
      </c>
    </row>
    <row r="756" spans="1:7">
      <c r="A756" s="232">
        <v>50.01</v>
      </c>
      <c r="B756" s="250" t="s">
        <v>1091</v>
      </c>
      <c r="C756" s="137"/>
      <c r="D756" s="138"/>
      <c r="E756" s="139"/>
      <c r="F756" s="140"/>
      <c r="G756" s="487">
        <f>(C757*D757*F757)+(C758*D758*F758)+(C759*D759*F759)+(C760*D760*F760)</f>
        <v>0</v>
      </c>
    </row>
    <row r="757" spans="1:7">
      <c r="A757" s="233"/>
      <c r="B757" s="269" t="s">
        <v>1092</v>
      </c>
      <c r="C757" s="133">
        <v>1</v>
      </c>
      <c r="D757" s="133">
        <v>1</v>
      </c>
      <c r="E757" s="134" t="s">
        <v>135</v>
      </c>
      <c r="F757" s="136">
        <v>0</v>
      </c>
      <c r="G757" s="490"/>
    </row>
    <row r="758" spans="1:7">
      <c r="A758" s="233"/>
      <c r="B758" s="249" t="s">
        <v>1093</v>
      </c>
      <c r="C758" s="133">
        <v>1</v>
      </c>
      <c r="D758" s="133">
        <v>1</v>
      </c>
      <c r="E758" s="134" t="s">
        <v>135</v>
      </c>
      <c r="F758" s="136">
        <v>0</v>
      </c>
      <c r="G758" s="490"/>
    </row>
    <row r="759" spans="1:7">
      <c r="A759" s="233"/>
      <c r="B759" s="249" t="s">
        <v>1094</v>
      </c>
      <c r="C759" s="133">
        <v>1</v>
      </c>
      <c r="D759" s="133">
        <v>1</v>
      </c>
      <c r="E759" s="134" t="s">
        <v>135</v>
      </c>
      <c r="F759" s="136">
        <v>0</v>
      </c>
      <c r="G759" s="490"/>
    </row>
    <row r="760" spans="1:7">
      <c r="A760" s="102"/>
      <c r="B760" s="111" t="s">
        <v>1095</v>
      </c>
      <c r="C760" s="131">
        <v>1</v>
      </c>
      <c r="D760" s="131">
        <v>1</v>
      </c>
      <c r="E760" s="135" t="s">
        <v>135</v>
      </c>
      <c r="F760" s="132">
        <v>0</v>
      </c>
      <c r="G760" s="491"/>
    </row>
    <row r="761" spans="1:7">
      <c r="A761" s="105">
        <v>50.1</v>
      </c>
      <c r="B761" s="177" t="s">
        <v>1096</v>
      </c>
      <c r="C761" s="137"/>
      <c r="D761" s="138"/>
      <c r="E761" s="139"/>
      <c r="F761" s="140"/>
      <c r="G761" s="485">
        <f>(C762*D762*F762)+(C763*D763*F763)</f>
        <v>0</v>
      </c>
    </row>
    <row r="762" spans="1:7">
      <c r="A762" s="101"/>
      <c r="B762" s="176" t="s">
        <v>1097</v>
      </c>
      <c r="C762" s="133">
        <v>1</v>
      </c>
      <c r="D762" s="133">
        <v>1</v>
      </c>
      <c r="E762" s="134" t="s">
        <v>135</v>
      </c>
      <c r="F762" s="136">
        <v>0</v>
      </c>
      <c r="G762" s="486"/>
    </row>
    <row r="763" spans="1:7">
      <c r="A763" s="102"/>
      <c r="B763" s="111" t="s">
        <v>1098</v>
      </c>
      <c r="C763" s="131">
        <v>1</v>
      </c>
      <c r="D763" s="131">
        <v>1</v>
      </c>
      <c r="E763" s="135" t="s">
        <v>135</v>
      </c>
      <c r="F763" s="132">
        <v>0</v>
      </c>
      <c r="G763" s="486"/>
    </row>
    <row r="764" spans="1:7" ht="22.8">
      <c r="A764" s="103" t="s">
        <v>1099</v>
      </c>
      <c r="B764" s="104" t="s">
        <v>1100</v>
      </c>
      <c r="C764" s="66">
        <v>1</v>
      </c>
      <c r="D764" s="66">
        <v>1</v>
      </c>
      <c r="E764" s="67" t="s">
        <v>135</v>
      </c>
      <c r="F764" s="68">
        <v>0</v>
      </c>
      <c r="G764" s="69">
        <f>C764*D764*F764</f>
        <v>0</v>
      </c>
    </row>
    <row r="765" spans="1:7" ht="22.8">
      <c r="A765" s="103" t="s">
        <v>1101</v>
      </c>
      <c r="B765" s="244" t="s">
        <v>1102</v>
      </c>
      <c r="C765" s="66">
        <v>1</v>
      </c>
      <c r="D765" s="66">
        <v>1</v>
      </c>
      <c r="E765" s="67" t="s">
        <v>135</v>
      </c>
      <c r="F765" s="68">
        <v>0</v>
      </c>
      <c r="G765" s="69">
        <f>C765*D765*F765</f>
        <v>0</v>
      </c>
    </row>
    <row r="766" spans="1:7" ht="22.8">
      <c r="A766" s="103" t="s">
        <v>1103</v>
      </c>
      <c r="B766" s="104" t="s">
        <v>126</v>
      </c>
      <c r="C766" s="66">
        <v>1</v>
      </c>
      <c r="D766" s="66">
        <v>1</v>
      </c>
      <c r="E766" s="67" t="s">
        <v>135</v>
      </c>
      <c r="F766" s="68">
        <v>0</v>
      </c>
      <c r="G766" s="69">
        <f>C766*D766*F766</f>
        <v>0</v>
      </c>
    </row>
    <row r="767" spans="1:7" s="59" customFormat="1" ht="19.2" customHeight="1">
      <c r="A767" s="195">
        <v>50</v>
      </c>
      <c r="B767" s="157" t="s">
        <v>1104</v>
      </c>
      <c r="C767" s="162"/>
      <c r="D767" s="82"/>
      <c r="E767" s="82"/>
      <c r="F767" s="82"/>
      <c r="G767" s="181">
        <f>SUM(G756:G766)</f>
        <v>0</v>
      </c>
    </row>
    <row r="768" spans="1:7" ht="12">
      <c r="A768" s="88"/>
      <c r="D768" s="51"/>
      <c r="G768" s="200"/>
    </row>
    <row r="769" spans="1:7" ht="11.25" customHeight="1">
      <c r="A769" s="196">
        <v>51</v>
      </c>
      <c r="B769" s="156" t="s">
        <v>1105</v>
      </c>
      <c r="C769" s="156"/>
      <c r="D769" s="199"/>
      <c r="E769" s="199"/>
      <c r="F769" s="199"/>
      <c r="G769" s="200"/>
    </row>
    <row r="770" spans="1:7" ht="12">
      <c r="A770" s="160" t="s">
        <v>32</v>
      </c>
      <c r="B770" s="197" t="s">
        <v>122</v>
      </c>
      <c r="C770" s="63" t="s">
        <v>129</v>
      </c>
      <c r="D770" s="64" t="s">
        <v>130</v>
      </c>
      <c r="E770" s="64" t="s">
        <v>131</v>
      </c>
      <c r="F770" s="65" t="s">
        <v>132</v>
      </c>
      <c r="G770" s="142" t="s">
        <v>35</v>
      </c>
    </row>
    <row r="771" spans="1:7" ht="22.8">
      <c r="A771" s="103" t="s">
        <v>1106</v>
      </c>
      <c r="B771" s="104" t="s">
        <v>1107</v>
      </c>
      <c r="C771" s="66">
        <v>1</v>
      </c>
      <c r="D771" s="66">
        <v>1</v>
      </c>
      <c r="E771" s="67" t="s">
        <v>135</v>
      </c>
      <c r="F771" s="68">
        <v>0</v>
      </c>
      <c r="G771" s="69">
        <f>C771*D771*F771</f>
        <v>0</v>
      </c>
    </row>
    <row r="772" spans="1:7" ht="22.8">
      <c r="A772" s="103" t="s">
        <v>1108</v>
      </c>
      <c r="B772" s="104" t="s">
        <v>1109</v>
      </c>
      <c r="C772" s="66">
        <v>1</v>
      </c>
      <c r="D772" s="66">
        <v>1</v>
      </c>
      <c r="E772" s="67" t="s">
        <v>135</v>
      </c>
      <c r="F772" s="68">
        <v>0</v>
      </c>
      <c r="G772" s="69">
        <f t="shared" ref="G772:G778" si="81">C772*D772*F772</f>
        <v>0</v>
      </c>
    </row>
    <row r="773" spans="1:7" ht="22.8">
      <c r="A773" s="103" t="s">
        <v>1110</v>
      </c>
      <c r="B773" s="104" t="s">
        <v>1111</v>
      </c>
      <c r="C773" s="66">
        <v>1</v>
      </c>
      <c r="D773" s="66">
        <v>1</v>
      </c>
      <c r="E773" s="67" t="s">
        <v>135</v>
      </c>
      <c r="F773" s="68">
        <v>0</v>
      </c>
      <c r="G773" s="69">
        <f t="shared" si="81"/>
        <v>0</v>
      </c>
    </row>
    <row r="774" spans="1:7" ht="22.8">
      <c r="A774" s="102" t="s">
        <v>1112</v>
      </c>
      <c r="B774" s="111" t="s">
        <v>1113</v>
      </c>
      <c r="C774" s="66">
        <v>1</v>
      </c>
      <c r="D774" s="66">
        <v>1</v>
      </c>
      <c r="E774" s="67" t="s">
        <v>135</v>
      </c>
      <c r="F774" s="68">
        <v>0</v>
      </c>
      <c r="G774" s="69">
        <f t="shared" si="81"/>
        <v>0</v>
      </c>
    </row>
    <row r="775" spans="1:7" ht="22.8">
      <c r="A775" s="103" t="s">
        <v>1114</v>
      </c>
      <c r="B775" s="104" t="s">
        <v>1115</v>
      </c>
      <c r="C775" s="66">
        <v>1</v>
      </c>
      <c r="D775" s="66">
        <v>1</v>
      </c>
      <c r="E775" s="67" t="s">
        <v>135</v>
      </c>
      <c r="F775" s="68">
        <v>0</v>
      </c>
      <c r="G775" s="69">
        <f t="shared" si="81"/>
        <v>0</v>
      </c>
    </row>
    <row r="776" spans="1:7" ht="22.8">
      <c r="A776" s="103" t="s">
        <v>1116</v>
      </c>
      <c r="B776" s="104" t="s">
        <v>1117</v>
      </c>
      <c r="C776" s="66">
        <v>1</v>
      </c>
      <c r="D776" s="66">
        <v>1</v>
      </c>
      <c r="E776" s="67" t="s">
        <v>135</v>
      </c>
      <c r="F776" s="68">
        <v>0</v>
      </c>
      <c r="G776" s="69">
        <f t="shared" si="81"/>
        <v>0</v>
      </c>
    </row>
    <row r="777" spans="1:7" ht="22.8">
      <c r="A777" s="103" t="s">
        <v>1118</v>
      </c>
      <c r="B777" s="104" t="s">
        <v>1119</v>
      </c>
      <c r="C777" s="66">
        <v>1</v>
      </c>
      <c r="D777" s="66">
        <v>1</v>
      </c>
      <c r="E777" s="67" t="s">
        <v>135</v>
      </c>
      <c r="F777" s="68">
        <v>0</v>
      </c>
      <c r="G777" s="69">
        <f t="shared" si="81"/>
        <v>0</v>
      </c>
    </row>
    <row r="778" spans="1:7" ht="22.8">
      <c r="A778" s="102" t="s">
        <v>1120</v>
      </c>
      <c r="B778" s="251" t="s">
        <v>1121</v>
      </c>
      <c r="C778" s="66">
        <v>1</v>
      </c>
      <c r="D778" s="66">
        <v>1</v>
      </c>
      <c r="E778" s="67" t="s">
        <v>135</v>
      </c>
      <c r="F778" s="68">
        <v>0</v>
      </c>
      <c r="G778" s="69">
        <f t="shared" si="81"/>
        <v>0</v>
      </c>
    </row>
    <row r="779" spans="1:7">
      <c r="A779" s="105">
        <v>51.35</v>
      </c>
      <c r="B779" s="177" t="s">
        <v>1122</v>
      </c>
      <c r="C779" s="137"/>
      <c r="D779" s="138"/>
      <c r="E779" s="139"/>
      <c r="F779" s="140"/>
      <c r="G779" s="485">
        <f>(C780*D780*F780)+(C781*D781*F781)</f>
        <v>0</v>
      </c>
    </row>
    <row r="780" spans="1:7">
      <c r="A780" s="101"/>
      <c r="B780" s="176" t="s">
        <v>1123</v>
      </c>
      <c r="C780" s="133">
        <v>1</v>
      </c>
      <c r="D780" s="133">
        <v>1</v>
      </c>
      <c r="E780" s="134" t="s">
        <v>135</v>
      </c>
      <c r="F780" s="136">
        <v>0</v>
      </c>
      <c r="G780" s="486"/>
    </row>
    <row r="781" spans="1:7">
      <c r="A781" s="102"/>
      <c r="B781" s="111" t="s">
        <v>1124</v>
      </c>
      <c r="C781" s="131">
        <v>1</v>
      </c>
      <c r="D781" s="131">
        <v>1</v>
      </c>
      <c r="E781" s="135" t="s">
        <v>135</v>
      </c>
      <c r="F781" s="132">
        <v>0</v>
      </c>
      <c r="G781" s="486"/>
    </row>
    <row r="782" spans="1:7" ht="22.8">
      <c r="A782" s="103" t="s">
        <v>1125</v>
      </c>
      <c r="B782" s="104" t="s">
        <v>1126</v>
      </c>
      <c r="C782" s="66">
        <v>1</v>
      </c>
      <c r="D782" s="66">
        <v>1</v>
      </c>
      <c r="E782" s="67" t="s">
        <v>135</v>
      </c>
      <c r="F782" s="68">
        <v>0</v>
      </c>
      <c r="G782" s="69">
        <f>C782*D782*F782</f>
        <v>0</v>
      </c>
    </row>
    <row r="783" spans="1:7" s="47" customFormat="1" ht="25.5" customHeight="1">
      <c r="A783" s="103" t="s">
        <v>1127</v>
      </c>
      <c r="B783" s="104" t="s">
        <v>1128</v>
      </c>
      <c r="C783" s="66">
        <v>1</v>
      </c>
      <c r="D783" s="66">
        <v>1</v>
      </c>
      <c r="E783" s="67" t="s">
        <v>135</v>
      </c>
      <c r="F783" s="68">
        <v>0</v>
      </c>
      <c r="G783" s="69">
        <f>C783*D783*F783</f>
        <v>0</v>
      </c>
    </row>
    <row r="784" spans="1:7" ht="22.8">
      <c r="A784" s="102" t="s">
        <v>1129</v>
      </c>
      <c r="B784" s="111" t="s">
        <v>1130</v>
      </c>
      <c r="C784" s="66">
        <v>1</v>
      </c>
      <c r="D784" s="66">
        <v>1</v>
      </c>
      <c r="E784" s="67" t="s">
        <v>135</v>
      </c>
      <c r="F784" s="68">
        <v>0</v>
      </c>
      <c r="G784" s="69">
        <f>C784*D784*F784</f>
        <v>0</v>
      </c>
    </row>
    <row r="785" spans="1:7" ht="22.8">
      <c r="A785" s="102" t="s">
        <v>1131</v>
      </c>
      <c r="B785" s="111" t="s">
        <v>1132</v>
      </c>
      <c r="C785" s="66">
        <v>1</v>
      </c>
      <c r="D785" s="66">
        <v>1</v>
      </c>
      <c r="E785" s="67" t="s">
        <v>135</v>
      </c>
      <c r="F785" s="68">
        <v>0</v>
      </c>
      <c r="G785" s="69">
        <f t="shared" ref="G785" si="82">C785*D785*F785</f>
        <v>0</v>
      </c>
    </row>
    <row r="786" spans="1:7" ht="22.8">
      <c r="A786" s="102" t="s">
        <v>1133</v>
      </c>
      <c r="B786" s="111" t="s">
        <v>1134</v>
      </c>
      <c r="C786" s="66">
        <v>1</v>
      </c>
      <c r="D786" s="66">
        <v>1</v>
      </c>
      <c r="E786" s="67" t="s">
        <v>135</v>
      </c>
      <c r="F786" s="68">
        <v>0</v>
      </c>
      <c r="G786" s="69">
        <f>C786*D786*F786</f>
        <v>0</v>
      </c>
    </row>
    <row r="787" spans="1:7" ht="22.8">
      <c r="A787" s="105">
        <v>51.7</v>
      </c>
      <c r="B787" s="270" t="s">
        <v>1135</v>
      </c>
      <c r="C787" s="66">
        <v>1</v>
      </c>
      <c r="D787" s="66">
        <v>1</v>
      </c>
      <c r="E787" s="67" t="s">
        <v>135</v>
      </c>
      <c r="F787" s="68">
        <v>0</v>
      </c>
      <c r="G787" s="69">
        <f>C787*D787*F787</f>
        <v>0</v>
      </c>
    </row>
    <row r="788" spans="1:7" ht="22.8">
      <c r="A788" s="91" t="s">
        <v>1136</v>
      </c>
      <c r="B788" s="244" t="s">
        <v>126</v>
      </c>
      <c r="C788" s="66">
        <v>1</v>
      </c>
      <c r="D788" s="66">
        <v>1</v>
      </c>
      <c r="E788" s="67" t="s">
        <v>135</v>
      </c>
      <c r="F788" s="68">
        <v>0</v>
      </c>
      <c r="G788" s="69">
        <f>C788*D788*F788</f>
        <v>0</v>
      </c>
    </row>
    <row r="789" spans="1:7" s="59" customFormat="1" ht="19.2" customHeight="1">
      <c r="A789" s="195">
        <v>51</v>
      </c>
      <c r="B789" s="157" t="s">
        <v>1137</v>
      </c>
      <c r="C789" s="162"/>
      <c r="D789" s="130"/>
      <c r="E789" s="82"/>
      <c r="F789" s="82"/>
      <c r="G789" s="181">
        <f>SUM(G771:G788)</f>
        <v>0</v>
      </c>
    </row>
    <row r="790" spans="1:7" s="59" customFormat="1" ht="11.85" customHeight="1">
      <c r="A790" s="88"/>
      <c r="B790" s="76"/>
      <c r="C790" s="76"/>
      <c r="D790" s="51"/>
      <c r="E790" s="51"/>
      <c r="F790" s="51"/>
      <c r="G790" s="200"/>
    </row>
    <row r="791" spans="1:7" s="59" customFormat="1" ht="11.85" customHeight="1">
      <c r="A791" s="196">
        <v>52</v>
      </c>
      <c r="B791" s="156" t="s">
        <v>1138</v>
      </c>
      <c r="C791" s="156"/>
      <c r="D791" s="199"/>
      <c r="E791" s="199"/>
      <c r="F791" s="199"/>
      <c r="G791" s="200"/>
    </row>
    <row r="792" spans="1:7" s="59" customFormat="1" ht="11.85" customHeight="1">
      <c r="A792" s="160" t="s">
        <v>32</v>
      </c>
      <c r="B792" s="197" t="s">
        <v>122</v>
      </c>
      <c r="C792" s="201" t="s">
        <v>129</v>
      </c>
      <c r="D792" s="202" t="s">
        <v>130</v>
      </c>
      <c r="E792" s="202" t="s">
        <v>131</v>
      </c>
      <c r="F792" s="203" t="s">
        <v>132</v>
      </c>
      <c r="G792" s="142" t="s">
        <v>35</v>
      </c>
    </row>
    <row r="793" spans="1:7" s="59" customFormat="1" ht="22.8">
      <c r="A793" s="103" t="s">
        <v>1139</v>
      </c>
      <c r="B793" s="104" t="s">
        <v>1140</v>
      </c>
      <c r="C793" s="66">
        <v>1</v>
      </c>
      <c r="D793" s="66">
        <v>1</v>
      </c>
      <c r="E793" s="204" t="s">
        <v>135</v>
      </c>
      <c r="F793" s="68">
        <v>0</v>
      </c>
      <c r="G793" s="69">
        <f t="shared" ref="G793:G796" si="83">C793*D793*F793</f>
        <v>0</v>
      </c>
    </row>
    <row r="794" spans="1:7" s="59" customFormat="1" ht="22.8">
      <c r="A794" s="103" t="s">
        <v>1141</v>
      </c>
      <c r="B794" s="104" t="s">
        <v>545</v>
      </c>
      <c r="C794" s="66">
        <v>1</v>
      </c>
      <c r="D794" s="66">
        <v>1</v>
      </c>
      <c r="E794" s="204" t="s">
        <v>135</v>
      </c>
      <c r="F794" s="68">
        <v>0</v>
      </c>
      <c r="G794" s="69">
        <f t="shared" si="83"/>
        <v>0</v>
      </c>
    </row>
    <row r="795" spans="1:7" s="59" customFormat="1" ht="22.8">
      <c r="A795" s="103" t="s">
        <v>1142</v>
      </c>
      <c r="B795" s="104" t="s">
        <v>1143</v>
      </c>
      <c r="C795" s="66">
        <v>1</v>
      </c>
      <c r="D795" s="66">
        <v>1</v>
      </c>
      <c r="E795" s="204" t="s">
        <v>135</v>
      </c>
      <c r="F795" s="68">
        <v>0</v>
      </c>
      <c r="G795" s="69">
        <f t="shared" si="83"/>
        <v>0</v>
      </c>
    </row>
    <row r="796" spans="1:7" s="59" customFormat="1" ht="22.8">
      <c r="A796" s="103" t="s">
        <v>1144</v>
      </c>
      <c r="B796" s="104" t="s">
        <v>1145</v>
      </c>
      <c r="C796" s="66">
        <v>1</v>
      </c>
      <c r="D796" s="66">
        <v>1</v>
      </c>
      <c r="E796" s="204" t="s">
        <v>135</v>
      </c>
      <c r="F796" s="68">
        <v>0</v>
      </c>
      <c r="G796" s="69">
        <f t="shared" si="83"/>
        <v>0</v>
      </c>
    </row>
    <row r="797" spans="1:7" s="59" customFormat="1" ht="22.8">
      <c r="A797" s="103" t="s">
        <v>1146</v>
      </c>
      <c r="B797" s="104" t="s">
        <v>1147</v>
      </c>
      <c r="C797" s="66">
        <v>1</v>
      </c>
      <c r="D797" s="66">
        <v>1</v>
      </c>
      <c r="E797" s="204" t="s">
        <v>135</v>
      </c>
      <c r="F797" s="68">
        <v>0</v>
      </c>
      <c r="G797" s="69">
        <f>C797*D797*F797</f>
        <v>0</v>
      </c>
    </row>
    <row r="798" spans="1:7" s="59" customFormat="1" ht="22.8">
      <c r="A798" s="103" t="s">
        <v>1148</v>
      </c>
      <c r="B798" s="104" t="s">
        <v>191</v>
      </c>
      <c r="C798" s="86"/>
      <c r="D798" s="71">
        <v>0</v>
      </c>
      <c r="E798" s="205" t="s">
        <v>161</v>
      </c>
      <c r="F798" s="73">
        <f>SUM(G793:G795)</f>
        <v>0</v>
      </c>
      <c r="G798" s="69">
        <f>D798*F798</f>
        <v>0</v>
      </c>
    </row>
    <row r="799" spans="1:7" s="59" customFormat="1" ht="22.8">
      <c r="A799" s="103" t="s">
        <v>1149</v>
      </c>
      <c r="B799" s="104" t="s">
        <v>126</v>
      </c>
      <c r="C799" s="66">
        <v>1</v>
      </c>
      <c r="D799" s="66">
        <v>1</v>
      </c>
      <c r="E799" s="204" t="s">
        <v>135</v>
      </c>
      <c r="F799" s="68">
        <v>0</v>
      </c>
      <c r="G799" s="69">
        <f>C799*D799*F799</f>
        <v>0</v>
      </c>
    </row>
    <row r="800" spans="1:7" s="59" customFormat="1" ht="19.2" customHeight="1">
      <c r="A800" s="195">
        <v>52</v>
      </c>
      <c r="B800" s="157" t="s">
        <v>1150</v>
      </c>
      <c r="C800" s="162"/>
      <c r="D800" s="130"/>
      <c r="E800" s="82"/>
      <c r="F800" s="82"/>
      <c r="G800" s="181">
        <f>SUM(G793:G799)</f>
        <v>0</v>
      </c>
    </row>
    <row r="801" spans="1:7" s="59" customFormat="1" ht="11.85" customHeight="1">
      <c r="A801" s="163"/>
      <c r="B801" s="164"/>
      <c r="C801" s="165"/>
      <c r="D801" s="165"/>
      <c r="E801" s="206"/>
      <c r="F801" s="166"/>
      <c r="G801" s="167"/>
    </row>
    <row r="802" spans="1:7" s="59" customFormat="1" ht="11.85" customHeight="1">
      <c r="A802" s="196">
        <v>53</v>
      </c>
      <c r="B802" s="156" t="s">
        <v>1151</v>
      </c>
      <c r="C802" s="156"/>
      <c r="D802" s="199"/>
      <c r="E802" s="199"/>
      <c r="F802" s="199"/>
      <c r="G802" s="200"/>
    </row>
    <row r="803" spans="1:7" s="59" customFormat="1" ht="11.85" customHeight="1">
      <c r="A803" s="160" t="s">
        <v>32</v>
      </c>
      <c r="B803" s="197" t="s">
        <v>122</v>
      </c>
      <c r="C803" s="201" t="s">
        <v>129</v>
      </c>
      <c r="D803" s="202" t="s">
        <v>130</v>
      </c>
      <c r="E803" s="202" t="s">
        <v>131</v>
      </c>
      <c r="F803" s="203" t="s">
        <v>132</v>
      </c>
      <c r="G803" s="142" t="s">
        <v>35</v>
      </c>
    </row>
    <row r="804" spans="1:7" s="59" customFormat="1" ht="22.8">
      <c r="A804" s="103">
        <v>53.01</v>
      </c>
      <c r="B804" s="104" t="s">
        <v>1152</v>
      </c>
      <c r="C804" s="66">
        <v>1</v>
      </c>
      <c r="D804" s="66">
        <v>1</v>
      </c>
      <c r="E804" s="204" t="s">
        <v>135</v>
      </c>
      <c r="F804" s="68">
        <v>0</v>
      </c>
      <c r="G804" s="69">
        <f t="shared" ref="G804:G817" si="84">C804*D804*F804</f>
        <v>0</v>
      </c>
    </row>
    <row r="805" spans="1:7" s="59" customFormat="1" ht="22.8">
      <c r="A805" s="103" t="s">
        <v>1153</v>
      </c>
      <c r="B805" s="104" t="s">
        <v>1154</v>
      </c>
      <c r="C805" s="66">
        <v>1</v>
      </c>
      <c r="D805" s="66">
        <v>1</v>
      </c>
      <c r="E805" s="204" t="s">
        <v>135</v>
      </c>
      <c r="F805" s="68">
        <v>0</v>
      </c>
      <c r="G805" s="69">
        <f t="shared" ref="G805" si="85">C805*D805*F805</f>
        <v>0</v>
      </c>
    </row>
    <row r="806" spans="1:7" s="59" customFormat="1" ht="22.8">
      <c r="A806" s="103" t="s">
        <v>1155</v>
      </c>
      <c r="B806" s="104" t="s">
        <v>1156</v>
      </c>
      <c r="C806" s="66">
        <v>1</v>
      </c>
      <c r="D806" s="66">
        <v>1</v>
      </c>
      <c r="E806" s="204" t="s">
        <v>135</v>
      </c>
      <c r="F806" s="68">
        <v>0</v>
      </c>
      <c r="G806" s="69">
        <f t="shared" si="84"/>
        <v>0</v>
      </c>
    </row>
    <row r="807" spans="1:7" s="59" customFormat="1" ht="22.8">
      <c r="A807" s="103" t="s">
        <v>1157</v>
      </c>
      <c r="B807" s="104" t="s">
        <v>1158</v>
      </c>
      <c r="C807" s="66">
        <v>1</v>
      </c>
      <c r="D807" s="66">
        <v>1</v>
      </c>
      <c r="E807" s="204" t="s">
        <v>135</v>
      </c>
      <c r="F807" s="68">
        <v>0</v>
      </c>
      <c r="G807" s="69">
        <f t="shared" si="84"/>
        <v>0</v>
      </c>
    </row>
    <row r="808" spans="1:7" s="59" customFormat="1" ht="22.8">
      <c r="A808" s="103" t="s">
        <v>1159</v>
      </c>
      <c r="B808" s="104" t="s">
        <v>1160</v>
      </c>
      <c r="C808" s="66">
        <v>1</v>
      </c>
      <c r="D808" s="66">
        <v>1</v>
      </c>
      <c r="E808" s="204" t="s">
        <v>135</v>
      </c>
      <c r="F808" s="68">
        <v>0</v>
      </c>
      <c r="G808" s="69">
        <f t="shared" si="84"/>
        <v>0</v>
      </c>
    </row>
    <row r="809" spans="1:7" s="59" customFormat="1" ht="22.8">
      <c r="A809" s="103" t="s">
        <v>1161</v>
      </c>
      <c r="B809" s="104" t="s">
        <v>1162</v>
      </c>
      <c r="C809" s="66">
        <v>1</v>
      </c>
      <c r="D809" s="66">
        <v>1</v>
      </c>
      <c r="E809" s="204" t="s">
        <v>135</v>
      </c>
      <c r="F809" s="68">
        <v>0</v>
      </c>
      <c r="G809" s="69">
        <f t="shared" si="84"/>
        <v>0</v>
      </c>
    </row>
    <row r="810" spans="1:7" s="59" customFormat="1" ht="22.8">
      <c r="A810" s="103" t="s">
        <v>1163</v>
      </c>
      <c r="B810" s="104" t="s">
        <v>1164</v>
      </c>
      <c r="C810" s="66">
        <v>1</v>
      </c>
      <c r="D810" s="66">
        <v>1</v>
      </c>
      <c r="E810" s="204" t="s">
        <v>135</v>
      </c>
      <c r="F810" s="68">
        <v>0</v>
      </c>
      <c r="G810" s="69">
        <f t="shared" si="84"/>
        <v>0</v>
      </c>
    </row>
    <row r="811" spans="1:7" s="59" customFormat="1" ht="22.8">
      <c r="A811" s="103" t="s">
        <v>1165</v>
      </c>
      <c r="B811" s="104" t="s">
        <v>1166</v>
      </c>
      <c r="C811" s="66">
        <v>1</v>
      </c>
      <c r="D811" s="66">
        <v>1</v>
      </c>
      <c r="E811" s="204" t="s">
        <v>135</v>
      </c>
      <c r="F811" s="68">
        <v>0</v>
      </c>
      <c r="G811" s="69">
        <f t="shared" si="84"/>
        <v>0</v>
      </c>
    </row>
    <row r="812" spans="1:7" s="59" customFormat="1" ht="22.8">
      <c r="A812" s="103" t="s">
        <v>1167</v>
      </c>
      <c r="B812" s="104" t="s">
        <v>1168</v>
      </c>
      <c r="C812" s="66">
        <v>1</v>
      </c>
      <c r="D812" s="66">
        <v>1</v>
      </c>
      <c r="E812" s="204" t="s">
        <v>135</v>
      </c>
      <c r="F812" s="68">
        <v>0</v>
      </c>
      <c r="G812" s="69">
        <f t="shared" si="84"/>
        <v>0</v>
      </c>
    </row>
    <row r="813" spans="1:7" s="59" customFormat="1" ht="22.8">
      <c r="A813" s="103" t="s">
        <v>1169</v>
      </c>
      <c r="B813" s="104" t="s">
        <v>1170</v>
      </c>
      <c r="C813" s="66">
        <v>1</v>
      </c>
      <c r="D813" s="66">
        <v>1</v>
      </c>
      <c r="E813" s="204" t="s">
        <v>135</v>
      </c>
      <c r="F813" s="68">
        <v>0</v>
      </c>
      <c r="G813" s="69">
        <f t="shared" si="84"/>
        <v>0</v>
      </c>
    </row>
    <row r="814" spans="1:7" s="59" customFormat="1" ht="22.8">
      <c r="A814" s="103" t="s">
        <v>1171</v>
      </c>
      <c r="B814" s="104" t="s">
        <v>1172</v>
      </c>
      <c r="C814" s="66">
        <v>1</v>
      </c>
      <c r="D814" s="66">
        <v>1</v>
      </c>
      <c r="E814" s="204" t="s">
        <v>135</v>
      </c>
      <c r="F814" s="68">
        <v>0</v>
      </c>
      <c r="G814" s="69">
        <f t="shared" si="84"/>
        <v>0</v>
      </c>
    </row>
    <row r="815" spans="1:7" s="59" customFormat="1" ht="22.8">
      <c r="A815" s="103" t="s">
        <v>1173</v>
      </c>
      <c r="B815" s="104" t="s">
        <v>1174</v>
      </c>
      <c r="C815" s="66">
        <v>1</v>
      </c>
      <c r="D815" s="66">
        <v>1</v>
      </c>
      <c r="E815" s="204" t="s">
        <v>135</v>
      </c>
      <c r="F815" s="68">
        <v>0</v>
      </c>
      <c r="G815" s="69">
        <f t="shared" si="84"/>
        <v>0</v>
      </c>
    </row>
    <row r="816" spans="1:7" s="59" customFormat="1" ht="22.8">
      <c r="A816" s="103" t="s">
        <v>1175</v>
      </c>
      <c r="B816" s="104" t="s">
        <v>1176</v>
      </c>
      <c r="C816" s="66">
        <v>1</v>
      </c>
      <c r="D816" s="66">
        <v>1</v>
      </c>
      <c r="E816" s="204" t="s">
        <v>135</v>
      </c>
      <c r="F816" s="68">
        <v>0</v>
      </c>
      <c r="G816" s="69">
        <f t="shared" si="84"/>
        <v>0</v>
      </c>
    </row>
    <row r="817" spans="1:7" s="59" customFormat="1" ht="22.8">
      <c r="A817" s="103" t="s">
        <v>1177</v>
      </c>
      <c r="B817" s="104" t="s">
        <v>1178</v>
      </c>
      <c r="C817" s="66">
        <v>1</v>
      </c>
      <c r="D817" s="66">
        <v>1</v>
      </c>
      <c r="E817" s="204" t="s">
        <v>135</v>
      </c>
      <c r="F817" s="68">
        <v>0</v>
      </c>
      <c r="G817" s="69">
        <f t="shared" si="84"/>
        <v>0</v>
      </c>
    </row>
    <row r="818" spans="1:7" s="59" customFormat="1" ht="22.8">
      <c r="A818" s="103" t="s">
        <v>1179</v>
      </c>
      <c r="B818" s="104" t="s">
        <v>191</v>
      </c>
      <c r="C818" s="86"/>
      <c r="D818" s="71">
        <v>0</v>
      </c>
      <c r="E818" s="205" t="s">
        <v>161</v>
      </c>
      <c r="F818" s="73">
        <f>SUM(G804:G817)</f>
        <v>0</v>
      </c>
      <c r="G818" s="69">
        <f>D818*F818</f>
        <v>0</v>
      </c>
    </row>
    <row r="819" spans="1:7" s="59" customFormat="1" ht="22.8">
      <c r="A819" s="103" t="s">
        <v>1180</v>
      </c>
      <c r="B819" s="104" t="s">
        <v>126</v>
      </c>
      <c r="C819" s="66">
        <v>1</v>
      </c>
      <c r="D819" s="66">
        <v>1</v>
      </c>
      <c r="E819" s="204" t="s">
        <v>135</v>
      </c>
      <c r="F819" s="68">
        <v>0</v>
      </c>
      <c r="G819" s="69">
        <f>C819*D819*F819</f>
        <v>0</v>
      </c>
    </row>
    <row r="820" spans="1:7" s="59" customFormat="1" ht="19.2" customHeight="1">
      <c r="A820" s="195">
        <v>53</v>
      </c>
      <c r="B820" s="157" t="s">
        <v>1181</v>
      </c>
      <c r="C820" s="162"/>
      <c r="D820" s="130"/>
      <c r="E820" s="82"/>
      <c r="F820" s="82"/>
      <c r="G820" s="181">
        <f>SUM(G804:G819)</f>
        <v>0</v>
      </c>
    </row>
    <row r="821" spans="1:7" s="59" customFormat="1" ht="11.85" customHeight="1">
      <c r="A821" s="207"/>
      <c r="B821" s="168"/>
      <c r="C821" s="168"/>
      <c r="D821" s="169"/>
      <c r="E821" s="170"/>
      <c r="F821" s="170"/>
      <c r="G821" s="208"/>
    </row>
    <row r="822" spans="1:7" s="59" customFormat="1" ht="11.85" customHeight="1">
      <c r="A822" s="196">
        <v>54</v>
      </c>
      <c r="B822" s="156" t="s">
        <v>1182</v>
      </c>
      <c r="C822" s="156"/>
      <c r="D822" s="199"/>
      <c r="E822" s="199"/>
      <c r="F822" s="199"/>
      <c r="G822" s="200"/>
    </row>
    <row r="823" spans="1:7" s="59" customFormat="1" ht="11.85" customHeight="1">
      <c r="A823" s="160" t="s">
        <v>32</v>
      </c>
      <c r="B823" s="197" t="s">
        <v>122</v>
      </c>
      <c r="C823" s="201" t="s">
        <v>129</v>
      </c>
      <c r="D823" s="202" t="s">
        <v>130</v>
      </c>
      <c r="E823" s="202" t="s">
        <v>131</v>
      </c>
      <c r="F823" s="203" t="s">
        <v>132</v>
      </c>
      <c r="G823" s="142" t="s">
        <v>35</v>
      </c>
    </row>
    <row r="824" spans="1:7" s="59" customFormat="1" ht="22.8">
      <c r="A824" s="103" t="s">
        <v>1183</v>
      </c>
      <c r="B824" s="104" t="s">
        <v>1184</v>
      </c>
      <c r="C824" s="66">
        <v>1</v>
      </c>
      <c r="D824" s="66">
        <v>1</v>
      </c>
      <c r="E824" s="204" t="s">
        <v>135</v>
      </c>
      <c r="F824" s="68">
        <v>0</v>
      </c>
      <c r="G824" s="69">
        <f t="shared" ref="G824:G839" si="86">C824*D824*F824</f>
        <v>0</v>
      </c>
    </row>
    <row r="825" spans="1:7" s="59" customFormat="1" ht="22.8">
      <c r="A825" s="103" t="s">
        <v>1185</v>
      </c>
      <c r="B825" s="104" t="s">
        <v>1186</v>
      </c>
      <c r="C825" s="66">
        <v>1</v>
      </c>
      <c r="D825" s="66">
        <v>1</v>
      </c>
      <c r="E825" s="204" t="s">
        <v>135</v>
      </c>
      <c r="F825" s="68">
        <v>0</v>
      </c>
      <c r="G825" s="69">
        <f t="shared" si="86"/>
        <v>0</v>
      </c>
    </row>
    <row r="826" spans="1:7" s="59" customFormat="1" ht="22.8">
      <c r="A826" s="103" t="s">
        <v>1187</v>
      </c>
      <c r="B826" s="104" t="s">
        <v>1188</v>
      </c>
      <c r="C826" s="66">
        <v>1</v>
      </c>
      <c r="D826" s="66">
        <v>1</v>
      </c>
      <c r="E826" s="204" t="s">
        <v>135</v>
      </c>
      <c r="F826" s="68">
        <v>0</v>
      </c>
      <c r="G826" s="69">
        <f t="shared" si="86"/>
        <v>0</v>
      </c>
    </row>
    <row r="827" spans="1:7" s="59" customFormat="1" ht="22.8">
      <c r="A827" s="103" t="s">
        <v>1189</v>
      </c>
      <c r="B827" s="104" t="s">
        <v>1190</v>
      </c>
      <c r="C827" s="66">
        <v>1</v>
      </c>
      <c r="D827" s="66">
        <v>1</v>
      </c>
      <c r="E827" s="204" t="s">
        <v>135</v>
      </c>
      <c r="F827" s="68">
        <v>0</v>
      </c>
      <c r="G827" s="69">
        <f t="shared" si="86"/>
        <v>0</v>
      </c>
    </row>
    <row r="828" spans="1:7" s="59" customFormat="1" ht="22.8">
      <c r="A828" s="103" t="s">
        <v>1191</v>
      </c>
      <c r="B828" s="104" t="s">
        <v>1192</v>
      </c>
      <c r="C828" s="66">
        <v>1</v>
      </c>
      <c r="D828" s="66">
        <v>1</v>
      </c>
      <c r="E828" s="204" t="s">
        <v>135</v>
      </c>
      <c r="F828" s="68">
        <v>0</v>
      </c>
      <c r="G828" s="69">
        <f t="shared" si="86"/>
        <v>0</v>
      </c>
    </row>
    <row r="829" spans="1:7" s="59" customFormat="1" ht="22.8">
      <c r="A829" s="103" t="s">
        <v>1193</v>
      </c>
      <c r="B829" s="104" t="s">
        <v>1194</v>
      </c>
      <c r="C829" s="66">
        <v>1</v>
      </c>
      <c r="D829" s="66">
        <v>1</v>
      </c>
      <c r="E829" s="204" t="s">
        <v>135</v>
      </c>
      <c r="F829" s="68">
        <v>0</v>
      </c>
      <c r="G829" s="69">
        <f t="shared" si="86"/>
        <v>0</v>
      </c>
    </row>
    <row r="830" spans="1:7" s="59" customFormat="1" ht="22.8">
      <c r="A830" s="103" t="s">
        <v>1195</v>
      </c>
      <c r="B830" s="104" t="s">
        <v>1196</v>
      </c>
      <c r="C830" s="66">
        <v>1</v>
      </c>
      <c r="D830" s="66">
        <v>1</v>
      </c>
      <c r="E830" s="204" t="s">
        <v>135</v>
      </c>
      <c r="F830" s="68">
        <v>0</v>
      </c>
      <c r="G830" s="69">
        <f t="shared" si="86"/>
        <v>0</v>
      </c>
    </row>
    <row r="831" spans="1:7" s="59" customFormat="1" ht="22.8">
      <c r="A831" s="103" t="s">
        <v>1197</v>
      </c>
      <c r="B831" s="104" t="s">
        <v>1198</v>
      </c>
      <c r="C831" s="66">
        <v>1</v>
      </c>
      <c r="D831" s="66">
        <v>1</v>
      </c>
      <c r="E831" s="204" t="s">
        <v>135</v>
      </c>
      <c r="F831" s="68">
        <v>0</v>
      </c>
      <c r="G831" s="69">
        <f t="shared" si="86"/>
        <v>0</v>
      </c>
    </row>
    <row r="832" spans="1:7" s="59" customFormat="1" ht="22.8">
      <c r="A832" s="103" t="s">
        <v>1199</v>
      </c>
      <c r="B832" s="104" t="s">
        <v>1200</v>
      </c>
      <c r="C832" s="66">
        <v>1</v>
      </c>
      <c r="D832" s="66">
        <v>1</v>
      </c>
      <c r="E832" s="204" t="s">
        <v>135</v>
      </c>
      <c r="F832" s="68">
        <v>0</v>
      </c>
      <c r="G832" s="69">
        <f t="shared" si="86"/>
        <v>0</v>
      </c>
    </row>
    <row r="833" spans="1:7" s="59" customFormat="1" ht="22.8">
      <c r="A833" s="103" t="s">
        <v>1201</v>
      </c>
      <c r="B833" s="104" t="s">
        <v>1202</v>
      </c>
      <c r="C833" s="66">
        <v>1</v>
      </c>
      <c r="D833" s="66">
        <v>1</v>
      </c>
      <c r="E833" s="204" t="s">
        <v>135</v>
      </c>
      <c r="F833" s="68">
        <v>0</v>
      </c>
      <c r="G833" s="69">
        <f t="shared" si="86"/>
        <v>0</v>
      </c>
    </row>
    <row r="834" spans="1:7" s="59" customFormat="1" ht="22.8">
      <c r="A834" s="103" t="s">
        <v>1203</v>
      </c>
      <c r="B834" s="104" t="s">
        <v>1204</v>
      </c>
      <c r="C834" s="66">
        <v>1</v>
      </c>
      <c r="D834" s="66">
        <v>1</v>
      </c>
      <c r="E834" s="204" t="s">
        <v>135</v>
      </c>
      <c r="F834" s="68">
        <v>0</v>
      </c>
      <c r="G834" s="69">
        <f t="shared" si="86"/>
        <v>0</v>
      </c>
    </row>
    <row r="835" spans="1:7" s="59" customFormat="1" ht="22.8">
      <c r="A835" s="103" t="s">
        <v>1205</v>
      </c>
      <c r="B835" s="104" t="s">
        <v>1206</v>
      </c>
      <c r="C835" s="66">
        <v>1</v>
      </c>
      <c r="D835" s="66">
        <v>1</v>
      </c>
      <c r="E835" s="204" t="s">
        <v>135</v>
      </c>
      <c r="F835" s="68">
        <v>0</v>
      </c>
      <c r="G835" s="69">
        <f t="shared" si="86"/>
        <v>0</v>
      </c>
    </row>
    <row r="836" spans="1:7" s="59" customFormat="1" ht="22.8">
      <c r="A836" s="103" t="s">
        <v>1207</v>
      </c>
      <c r="B836" s="104" t="s">
        <v>1208</v>
      </c>
      <c r="C836" s="66">
        <v>1</v>
      </c>
      <c r="D836" s="66">
        <v>1</v>
      </c>
      <c r="E836" s="204" t="s">
        <v>135</v>
      </c>
      <c r="F836" s="68">
        <v>0</v>
      </c>
      <c r="G836" s="69">
        <f t="shared" si="86"/>
        <v>0</v>
      </c>
    </row>
    <row r="837" spans="1:7" s="59" customFormat="1" ht="22.8">
      <c r="A837" s="103" t="s">
        <v>1209</v>
      </c>
      <c r="B837" s="104" t="s">
        <v>1210</v>
      </c>
      <c r="C837" s="66">
        <v>1</v>
      </c>
      <c r="D837" s="66">
        <v>1</v>
      </c>
      <c r="E837" s="204" t="s">
        <v>135</v>
      </c>
      <c r="F837" s="68">
        <v>0</v>
      </c>
      <c r="G837" s="69">
        <f t="shared" si="86"/>
        <v>0</v>
      </c>
    </row>
    <row r="838" spans="1:7" s="59" customFormat="1" ht="22.8">
      <c r="A838" s="103" t="s">
        <v>1211</v>
      </c>
      <c r="B838" s="104" t="s">
        <v>1212</v>
      </c>
      <c r="C838" s="66">
        <v>1</v>
      </c>
      <c r="D838" s="66">
        <v>1</v>
      </c>
      <c r="E838" s="204" t="s">
        <v>135</v>
      </c>
      <c r="F838" s="68">
        <v>0</v>
      </c>
      <c r="G838" s="69">
        <f t="shared" si="86"/>
        <v>0</v>
      </c>
    </row>
    <row r="839" spans="1:7" s="59" customFormat="1" ht="22.8">
      <c r="A839" s="103" t="s">
        <v>1213</v>
      </c>
      <c r="B839" s="104" t="s">
        <v>1214</v>
      </c>
      <c r="C839" s="66">
        <v>1</v>
      </c>
      <c r="D839" s="66">
        <v>1</v>
      </c>
      <c r="E839" s="204" t="s">
        <v>135</v>
      </c>
      <c r="F839" s="68">
        <v>0</v>
      </c>
      <c r="G839" s="69">
        <f t="shared" si="86"/>
        <v>0</v>
      </c>
    </row>
    <row r="840" spans="1:7" s="59" customFormat="1" ht="22.8">
      <c r="A840" s="103" t="s">
        <v>1215</v>
      </c>
      <c r="B840" s="104" t="s">
        <v>191</v>
      </c>
      <c r="C840" s="86"/>
      <c r="D840" s="71">
        <v>0</v>
      </c>
      <c r="E840" s="205" t="s">
        <v>161</v>
      </c>
      <c r="F840" s="73">
        <f>SUM(G824:G838)</f>
        <v>0</v>
      </c>
      <c r="G840" s="69">
        <f>D840*F840</f>
        <v>0</v>
      </c>
    </row>
    <row r="841" spans="1:7" s="59" customFormat="1" ht="22.8">
      <c r="A841" s="103" t="s">
        <v>1216</v>
      </c>
      <c r="B841" s="104" t="s">
        <v>126</v>
      </c>
      <c r="C841" s="66">
        <v>1</v>
      </c>
      <c r="D841" s="66">
        <v>1</v>
      </c>
      <c r="E841" s="204" t="s">
        <v>135</v>
      </c>
      <c r="F841" s="68">
        <v>0</v>
      </c>
      <c r="G841" s="69">
        <f>C841*D841*F841</f>
        <v>0</v>
      </c>
    </row>
    <row r="842" spans="1:7" ht="19.2" customHeight="1">
      <c r="A842" s="195">
        <v>54</v>
      </c>
      <c r="B842" s="157" t="s">
        <v>1217</v>
      </c>
      <c r="C842" s="162"/>
      <c r="D842" s="130"/>
      <c r="E842" s="82"/>
      <c r="F842" s="82"/>
      <c r="G842" s="181">
        <f>SUM(G824:G841)</f>
        <v>0</v>
      </c>
    </row>
    <row r="843" spans="1:7" ht="12">
      <c r="A843" s="207"/>
      <c r="B843" s="168"/>
      <c r="C843" s="168"/>
      <c r="D843" s="169"/>
      <c r="E843" s="170"/>
      <c r="F843" s="170"/>
      <c r="G843" s="208"/>
    </row>
    <row r="844" spans="1:7" ht="12">
      <c r="A844" s="196">
        <v>55</v>
      </c>
      <c r="B844" s="156" t="s">
        <v>1218</v>
      </c>
      <c r="C844" s="156"/>
      <c r="D844" s="199"/>
      <c r="E844" s="199"/>
      <c r="F844" s="199"/>
      <c r="G844" s="200"/>
    </row>
    <row r="845" spans="1:7" ht="12">
      <c r="A845" s="160" t="s">
        <v>32</v>
      </c>
      <c r="B845" s="197" t="s">
        <v>122</v>
      </c>
      <c r="C845" s="201" t="s">
        <v>129</v>
      </c>
      <c r="D845" s="202" t="s">
        <v>130</v>
      </c>
      <c r="E845" s="202" t="s">
        <v>131</v>
      </c>
      <c r="F845" s="203" t="s">
        <v>132</v>
      </c>
      <c r="G845" s="142" t="s">
        <v>35</v>
      </c>
    </row>
    <row r="846" spans="1:7" ht="22.8">
      <c r="A846" s="103" t="s">
        <v>1219</v>
      </c>
      <c r="B846" s="104" t="s">
        <v>1220</v>
      </c>
      <c r="C846" s="66">
        <v>1</v>
      </c>
      <c r="D846" s="66">
        <v>1</v>
      </c>
      <c r="E846" s="204" t="s">
        <v>135</v>
      </c>
      <c r="F846" s="68">
        <v>0</v>
      </c>
      <c r="G846" s="69">
        <f t="shared" ref="G846:G862" si="87">C846*D846*F846</f>
        <v>0</v>
      </c>
    </row>
    <row r="847" spans="1:7" ht="22.8">
      <c r="A847" s="103" t="s">
        <v>1221</v>
      </c>
      <c r="B847" s="104" t="s">
        <v>1222</v>
      </c>
      <c r="C847" s="66">
        <v>1</v>
      </c>
      <c r="D847" s="66">
        <v>1</v>
      </c>
      <c r="E847" s="204" t="s">
        <v>135</v>
      </c>
      <c r="F847" s="68">
        <v>0</v>
      </c>
      <c r="G847" s="69">
        <f t="shared" si="87"/>
        <v>0</v>
      </c>
    </row>
    <row r="848" spans="1:7" ht="22.8">
      <c r="A848" s="103" t="s">
        <v>1223</v>
      </c>
      <c r="B848" s="104" t="s">
        <v>1224</v>
      </c>
      <c r="C848" s="66">
        <v>1</v>
      </c>
      <c r="D848" s="66">
        <v>1</v>
      </c>
      <c r="E848" s="204" t="s">
        <v>135</v>
      </c>
      <c r="F848" s="68">
        <v>0</v>
      </c>
      <c r="G848" s="69">
        <f t="shared" si="87"/>
        <v>0</v>
      </c>
    </row>
    <row r="849" spans="1:7" ht="22.8">
      <c r="A849" s="103" t="s">
        <v>1225</v>
      </c>
      <c r="B849" s="104" t="s">
        <v>1226</v>
      </c>
      <c r="C849" s="66">
        <v>1</v>
      </c>
      <c r="D849" s="66">
        <v>1</v>
      </c>
      <c r="E849" s="204" t="s">
        <v>135</v>
      </c>
      <c r="F849" s="68">
        <v>0</v>
      </c>
      <c r="G849" s="69">
        <f t="shared" si="87"/>
        <v>0</v>
      </c>
    </row>
    <row r="850" spans="1:7" ht="22.8">
      <c r="A850" s="103">
        <v>55.07</v>
      </c>
      <c r="B850" s="104" t="s">
        <v>1227</v>
      </c>
      <c r="C850" s="66">
        <v>1</v>
      </c>
      <c r="D850" s="66">
        <v>1</v>
      </c>
      <c r="E850" s="204" t="s">
        <v>135</v>
      </c>
      <c r="F850" s="68">
        <v>0</v>
      </c>
      <c r="G850" s="69">
        <f t="shared" si="87"/>
        <v>0</v>
      </c>
    </row>
    <row r="851" spans="1:7" ht="22.8">
      <c r="A851" s="103" t="s">
        <v>1228</v>
      </c>
      <c r="B851" s="104" t="s">
        <v>1229</v>
      </c>
      <c r="C851" s="66">
        <v>1</v>
      </c>
      <c r="D851" s="66">
        <v>1</v>
      </c>
      <c r="E851" s="204" t="s">
        <v>135</v>
      </c>
      <c r="F851" s="68">
        <v>0</v>
      </c>
      <c r="G851" s="69">
        <f t="shared" si="87"/>
        <v>0</v>
      </c>
    </row>
    <row r="852" spans="1:7" ht="22.8">
      <c r="A852" s="103" t="s">
        <v>1230</v>
      </c>
      <c r="B852" s="104" t="s">
        <v>1231</v>
      </c>
      <c r="C852" s="66">
        <v>1</v>
      </c>
      <c r="D852" s="66">
        <v>1</v>
      </c>
      <c r="E852" s="204" t="s">
        <v>135</v>
      </c>
      <c r="F852" s="68">
        <v>0</v>
      </c>
      <c r="G852" s="69">
        <f t="shared" si="87"/>
        <v>0</v>
      </c>
    </row>
    <row r="853" spans="1:7" ht="22.8">
      <c r="A853" s="103" t="s">
        <v>1232</v>
      </c>
      <c r="B853" s="104" t="s">
        <v>1233</v>
      </c>
      <c r="C853" s="66">
        <v>1</v>
      </c>
      <c r="D853" s="66">
        <v>1</v>
      </c>
      <c r="E853" s="204" t="s">
        <v>135</v>
      </c>
      <c r="F853" s="68">
        <v>0</v>
      </c>
      <c r="G853" s="69">
        <f t="shared" si="87"/>
        <v>0</v>
      </c>
    </row>
    <row r="854" spans="1:7" ht="22.8">
      <c r="A854" s="103" t="s">
        <v>1234</v>
      </c>
      <c r="B854" s="104" t="s">
        <v>1235</v>
      </c>
      <c r="C854" s="66">
        <v>1</v>
      </c>
      <c r="D854" s="66">
        <v>1</v>
      </c>
      <c r="E854" s="204" t="s">
        <v>135</v>
      </c>
      <c r="F854" s="68">
        <v>0</v>
      </c>
      <c r="G854" s="69">
        <f t="shared" si="87"/>
        <v>0</v>
      </c>
    </row>
    <row r="855" spans="1:7" ht="22.8">
      <c r="A855" s="103" t="s">
        <v>1236</v>
      </c>
      <c r="B855" s="104" t="s">
        <v>1237</v>
      </c>
      <c r="C855" s="66">
        <v>1</v>
      </c>
      <c r="D855" s="66">
        <v>1</v>
      </c>
      <c r="E855" s="204" t="s">
        <v>135</v>
      </c>
      <c r="F855" s="68">
        <v>0</v>
      </c>
      <c r="G855" s="69">
        <f t="shared" si="87"/>
        <v>0</v>
      </c>
    </row>
    <row r="856" spans="1:7" ht="22.8">
      <c r="A856" s="103" t="s">
        <v>1238</v>
      </c>
      <c r="B856" s="104" t="s">
        <v>1239</v>
      </c>
      <c r="C856" s="66">
        <v>1</v>
      </c>
      <c r="D856" s="66">
        <v>1</v>
      </c>
      <c r="E856" s="204" t="s">
        <v>135</v>
      </c>
      <c r="F856" s="68">
        <v>0</v>
      </c>
      <c r="G856" s="69">
        <f t="shared" si="87"/>
        <v>0</v>
      </c>
    </row>
    <row r="857" spans="1:7" ht="22.8">
      <c r="A857" s="103" t="s">
        <v>1240</v>
      </c>
      <c r="B857" s="104" t="s">
        <v>1241</v>
      </c>
      <c r="C857" s="66">
        <v>1</v>
      </c>
      <c r="D857" s="66">
        <v>1</v>
      </c>
      <c r="E857" s="204" t="s">
        <v>135</v>
      </c>
      <c r="F857" s="68">
        <v>0</v>
      </c>
      <c r="G857" s="69">
        <f t="shared" si="87"/>
        <v>0</v>
      </c>
    </row>
    <row r="858" spans="1:7" ht="22.8">
      <c r="A858" s="103" t="s">
        <v>1242</v>
      </c>
      <c r="B858" s="104" t="s">
        <v>1243</v>
      </c>
      <c r="C858" s="66">
        <v>1</v>
      </c>
      <c r="D858" s="66">
        <v>1</v>
      </c>
      <c r="E858" s="204" t="s">
        <v>135</v>
      </c>
      <c r="F858" s="68">
        <v>0</v>
      </c>
      <c r="G858" s="69">
        <f t="shared" si="87"/>
        <v>0</v>
      </c>
    </row>
    <row r="859" spans="1:7" ht="22.8">
      <c r="A859" s="103" t="s">
        <v>1244</v>
      </c>
      <c r="B859" s="104" t="s">
        <v>1245</v>
      </c>
      <c r="C859" s="66">
        <v>1</v>
      </c>
      <c r="D859" s="66">
        <v>1</v>
      </c>
      <c r="E859" s="204" t="s">
        <v>135</v>
      </c>
      <c r="F859" s="68">
        <v>0</v>
      </c>
      <c r="G859" s="69">
        <f t="shared" si="87"/>
        <v>0</v>
      </c>
    </row>
    <row r="860" spans="1:7" ht="22.8">
      <c r="A860" s="103" t="s">
        <v>1246</v>
      </c>
      <c r="B860" s="104" t="s">
        <v>1247</v>
      </c>
      <c r="C860" s="66">
        <v>1</v>
      </c>
      <c r="D860" s="66">
        <v>1</v>
      </c>
      <c r="E860" s="204" t="s">
        <v>135</v>
      </c>
      <c r="F860" s="68">
        <v>0</v>
      </c>
      <c r="G860" s="69">
        <f t="shared" si="87"/>
        <v>0</v>
      </c>
    </row>
    <row r="861" spans="1:7" ht="22.8">
      <c r="A861" s="103" t="s">
        <v>1248</v>
      </c>
      <c r="B861" s="104" t="s">
        <v>1249</v>
      </c>
      <c r="C861" s="66">
        <v>1</v>
      </c>
      <c r="D861" s="66">
        <v>1</v>
      </c>
      <c r="E861" s="204" t="s">
        <v>135</v>
      </c>
      <c r="F861" s="68">
        <v>0</v>
      </c>
      <c r="G861" s="69">
        <f t="shared" si="87"/>
        <v>0</v>
      </c>
    </row>
    <row r="862" spans="1:7" ht="22.8">
      <c r="A862" s="103" t="s">
        <v>1250</v>
      </c>
      <c r="B862" s="104" t="s">
        <v>1251</v>
      </c>
      <c r="C862" s="66">
        <v>1</v>
      </c>
      <c r="D862" s="66">
        <v>1</v>
      </c>
      <c r="E862" s="204" t="s">
        <v>135</v>
      </c>
      <c r="F862" s="68">
        <v>0</v>
      </c>
      <c r="G862" s="69">
        <f t="shared" si="87"/>
        <v>0</v>
      </c>
    </row>
    <row r="863" spans="1:7" ht="22.8">
      <c r="A863" s="103" t="s">
        <v>1252</v>
      </c>
      <c r="B863" s="104" t="s">
        <v>1253</v>
      </c>
      <c r="C863" s="66">
        <v>1</v>
      </c>
      <c r="D863" s="66">
        <v>1</v>
      </c>
      <c r="E863" s="204" t="s">
        <v>135</v>
      </c>
      <c r="F863" s="68">
        <v>0</v>
      </c>
      <c r="G863" s="69">
        <f t="shared" ref="G863:G868" si="88">C863*D863*F863</f>
        <v>0</v>
      </c>
    </row>
    <row r="864" spans="1:7" ht="22.8">
      <c r="A864" s="103" t="s">
        <v>1254</v>
      </c>
      <c r="B864" s="104" t="s">
        <v>1255</v>
      </c>
      <c r="C864" s="66">
        <v>1</v>
      </c>
      <c r="D864" s="66">
        <v>1</v>
      </c>
      <c r="E864" s="204" t="s">
        <v>135</v>
      </c>
      <c r="F864" s="68">
        <v>0</v>
      </c>
      <c r="G864" s="69">
        <f t="shared" si="88"/>
        <v>0</v>
      </c>
    </row>
    <row r="865" spans="1:7" ht="22.8">
      <c r="A865" s="103" t="s">
        <v>1256</v>
      </c>
      <c r="B865" s="104" t="s">
        <v>1257</v>
      </c>
      <c r="C865" s="66">
        <v>1</v>
      </c>
      <c r="D865" s="66">
        <v>1</v>
      </c>
      <c r="E865" s="204" t="s">
        <v>135</v>
      </c>
      <c r="F865" s="68">
        <v>0</v>
      </c>
      <c r="G865" s="69">
        <f t="shared" si="88"/>
        <v>0</v>
      </c>
    </row>
    <row r="866" spans="1:7" ht="22.8">
      <c r="A866" s="103" t="s">
        <v>1258</v>
      </c>
      <c r="B866" s="104" t="s">
        <v>1259</v>
      </c>
      <c r="C866" s="66">
        <v>1</v>
      </c>
      <c r="D866" s="66">
        <v>1</v>
      </c>
      <c r="E866" s="204" t="s">
        <v>135</v>
      </c>
      <c r="F866" s="68">
        <v>0</v>
      </c>
      <c r="G866" s="69">
        <f t="shared" si="88"/>
        <v>0</v>
      </c>
    </row>
    <row r="867" spans="1:7" ht="22.8">
      <c r="A867" s="103" t="s">
        <v>1260</v>
      </c>
      <c r="B867" s="104" t="s">
        <v>1261</v>
      </c>
      <c r="C867" s="66">
        <v>1</v>
      </c>
      <c r="D867" s="66">
        <v>1</v>
      </c>
      <c r="E867" s="204" t="s">
        <v>135</v>
      </c>
      <c r="F867" s="68">
        <v>0</v>
      </c>
      <c r="G867" s="69">
        <f t="shared" si="88"/>
        <v>0</v>
      </c>
    </row>
    <row r="868" spans="1:7" ht="22.8">
      <c r="A868" s="103" t="s">
        <v>1262</v>
      </c>
      <c r="B868" s="104" t="s">
        <v>1263</v>
      </c>
      <c r="C868" s="66">
        <v>1</v>
      </c>
      <c r="D868" s="66">
        <v>1</v>
      </c>
      <c r="E868" s="204" t="s">
        <v>135</v>
      </c>
      <c r="F868" s="68">
        <v>0</v>
      </c>
      <c r="G868" s="69">
        <f t="shared" si="88"/>
        <v>0</v>
      </c>
    </row>
    <row r="869" spans="1:7" ht="22.8">
      <c r="A869" s="103" t="s">
        <v>1264</v>
      </c>
      <c r="B869" s="104" t="s">
        <v>191</v>
      </c>
      <c r="C869" s="86"/>
      <c r="D869" s="71">
        <v>0</v>
      </c>
      <c r="E869" s="205" t="s">
        <v>161</v>
      </c>
      <c r="F869" s="73">
        <f>SUM(G846:G868)</f>
        <v>0</v>
      </c>
      <c r="G869" s="69">
        <f>D869*F869</f>
        <v>0</v>
      </c>
    </row>
    <row r="870" spans="1:7" ht="22.8">
      <c r="A870" s="103" t="s">
        <v>1265</v>
      </c>
      <c r="B870" s="104" t="s">
        <v>126</v>
      </c>
      <c r="C870" s="66">
        <v>1</v>
      </c>
      <c r="D870" s="66">
        <v>1</v>
      </c>
      <c r="E870" s="204" t="s">
        <v>135</v>
      </c>
      <c r="F870" s="68">
        <v>0</v>
      </c>
      <c r="G870" s="69">
        <f t="shared" ref="G870" si="89">C870*D870*F870</f>
        <v>0</v>
      </c>
    </row>
    <row r="871" spans="1:7" ht="19.2" customHeight="1">
      <c r="A871" s="195">
        <v>55</v>
      </c>
      <c r="B871" s="157" t="s">
        <v>1266</v>
      </c>
      <c r="C871" s="162"/>
      <c r="D871" s="130"/>
      <c r="E871" s="82"/>
      <c r="F871" s="82"/>
      <c r="G871" s="181">
        <f>SUM(G846:G870)</f>
        <v>0</v>
      </c>
    </row>
    <row r="872" spans="1:7" ht="11.85" customHeight="1">
      <c r="A872" s="207"/>
      <c r="B872" s="168"/>
      <c r="C872" s="168"/>
      <c r="D872" s="169"/>
      <c r="E872" s="170"/>
      <c r="F872" s="170"/>
      <c r="G872" s="208"/>
    </row>
    <row r="873" spans="1:7" ht="11.85" customHeight="1">
      <c r="A873" s="196">
        <v>56</v>
      </c>
      <c r="B873" s="156" t="s">
        <v>1267</v>
      </c>
      <c r="C873" s="156"/>
      <c r="D873" s="199"/>
      <c r="E873" s="199"/>
      <c r="F873" s="199"/>
      <c r="G873" s="200"/>
    </row>
    <row r="874" spans="1:7" ht="11.85" customHeight="1">
      <c r="A874" s="160" t="s">
        <v>32</v>
      </c>
      <c r="B874" s="197" t="s">
        <v>122</v>
      </c>
      <c r="C874" s="201" t="s">
        <v>129</v>
      </c>
      <c r="D874" s="202" t="s">
        <v>130</v>
      </c>
      <c r="E874" s="202" t="s">
        <v>131</v>
      </c>
      <c r="F874" s="203" t="s">
        <v>132</v>
      </c>
      <c r="G874" s="142" t="s">
        <v>35</v>
      </c>
    </row>
    <row r="875" spans="1:7" ht="22.8">
      <c r="A875" s="103" t="s">
        <v>1268</v>
      </c>
      <c r="B875" s="104" t="s">
        <v>1269</v>
      </c>
      <c r="C875" s="66">
        <v>1</v>
      </c>
      <c r="D875" s="66">
        <v>1</v>
      </c>
      <c r="E875" s="204" t="s">
        <v>135</v>
      </c>
      <c r="F875" s="68">
        <v>0</v>
      </c>
      <c r="G875" s="69">
        <f t="shared" ref="G875:G876" si="90">C875*D875*F875</f>
        <v>0</v>
      </c>
    </row>
    <row r="876" spans="1:7" ht="22.8">
      <c r="A876" s="103" t="s">
        <v>1270</v>
      </c>
      <c r="B876" s="104" t="s">
        <v>1271</v>
      </c>
      <c r="C876" s="66">
        <v>1</v>
      </c>
      <c r="D876" s="66">
        <v>1</v>
      </c>
      <c r="E876" s="204" t="s">
        <v>135</v>
      </c>
      <c r="F876" s="68">
        <v>0</v>
      </c>
      <c r="G876" s="69">
        <f t="shared" si="90"/>
        <v>0</v>
      </c>
    </row>
    <row r="877" spans="1:7" ht="22.8">
      <c r="A877" s="103" t="s">
        <v>1272</v>
      </c>
      <c r="B877" s="104" t="s">
        <v>1273</v>
      </c>
      <c r="C877" s="66">
        <v>1</v>
      </c>
      <c r="D877" s="66">
        <v>1</v>
      </c>
      <c r="E877" s="204" t="s">
        <v>135</v>
      </c>
      <c r="F877" s="68">
        <v>0</v>
      </c>
      <c r="G877" s="69">
        <f t="shared" ref="G877:G904" si="91">C877*D877*F877</f>
        <v>0</v>
      </c>
    </row>
    <row r="878" spans="1:7" ht="22.8">
      <c r="A878" s="103" t="s">
        <v>1274</v>
      </c>
      <c r="B878" s="104" t="s">
        <v>1275</v>
      </c>
      <c r="C878" s="66">
        <v>1</v>
      </c>
      <c r="D878" s="66">
        <v>1</v>
      </c>
      <c r="E878" s="204" t="s">
        <v>135</v>
      </c>
      <c r="F878" s="68">
        <v>0</v>
      </c>
      <c r="G878" s="69">
        <f t="shared" si="91"/>
        <v>0</v>
      </c>
    </row>
    <row r="879" spans="1:7" ht="22.8">
      <c r="A879" s="103" t="s">
        <v>1276</v>
      </c>
      <c r="B879" s="104" t="s">
        <v>1277</v>
      </c>
      <c r="C879" s="66">
        <v>1</v>
      </c>
      <c r="D879" s="66">
        <v>1</v>
      </c>
      <c r="E879" s="204" t="s">
        <v>135</v>
      </c>
      <c r="F879" s="68">
        <v>0</v>
      </c>
      <c r="G879" s="69">
        <f t="shared" si="91"/>
        <v>0</v>
      </c>
    </row>
    <row r="880" spans="1:7" ht="22.8">
      <c r="A880" s="103" t="s">
        <v>1278</v>
      </c>
      <c r="B880" s="104" t="s">
        <v>1279</v>
      </c>
      <c r="C880" s="66">
        <v>1</v>
      </c>
      <c r="D880" s="66">
        <v>1</v>
      </c>
      <c r="E880" s="204" t="s">
        <v>135</v>
      </c>
      <c r="F880" s="68">
        <v>0</v>
      </c>
      <c r="G880" s="69">
        <f t="shared" si="91"/>
        <v>0</v>
      </c>
    </row>
    <row r="881" spans="1:7" ht="22.8">
      <c r="A881" s="103" t="s">
        <v>1280</v>
      </c>
      <c r="B881" s="104" t="s">
        <v>1281</v>
      </c>
      <c r="C881" s="66">
        <v>1</v>
      </c>
      <c r="D881" s="66">
        <v>1</v>
      </c>
      <c r="E881" s="204" t="s">
        <v>135</v>
      </c>
      <c r="F881" s="68">
        <v>0</v>
      </c>
      <c r="G881" s="69">
        <f t="shared" si="91"/>
        <v>0</v>
      </c>
    </row>
    <row r="882" spans="1:7" ht="22.8">
      <c r="A882" s="103" t="s">
        <v>1282</v>
      </c>
      <c r="B882" s="104" t="s">
        <v>1283</v>
      </c>
      <c r="C882" s="66">
        <v>1</v>
      </c>
      <c r="D882" s="66">
        <v>1</v>
      </c>
      <c r="E882" s="204" t="s">
        <v>135</v>
      </c>
      <c r="F882" s="68">
        <v>0</v>
      </c>
      <c r="G882" s="69">
        <f t="shared" si="91"/>
        <v>0</v>
      </c>
    </row>
    <row r="883" spans="1:7" ht="22.8">
      <c r="A883" s="103" t="s">
        <v>1284</v>
      </c>
      <c r="B883" s="104" t="s">
        <v>1285</v>
      </c>
      <c r="C883" s="66">
        <v>1</v>
      </c>
      <c r="D883" s="66">
        <v>1</v>
      </c>
      <c r="E883" s="204" t="s">
        <v>135</v>
      </c>
      <c r="F883" s="68">
        <v>0</v>
      </c>
      <c r="G883" s="69">
        <f t="shared" si="91"/>
        <v>0</v>
      </c>
    </row>
    <row r="884" spans="1:7" ht="22.8">
      <c r="A884" s="103" t="s">
        <v>1286</v>
      </c>
      <c r="B884" s="244" t="s">
        <v>1287</v>
      </c>
      <c r="C884" s="66">
        <v>1</v>
      </c>
      <c r="D884" s="66">
        <v>1</v>
      </c>
      <c r="E884" s="204" t="s">
        <v>135</v>
      </c>
      <c r="F884" s="68">
        <v>0</v>
      </c>
      <c r="G884" s="69">
        <f t="shared" si="91"/>
        <v>0</v>
      </c>
    </row>
    <row r="885" spans="1:7" ht="22.8">
      <c r="A885" s="103" t="s">
        <v>1288</v>
      </c>
      <c r="B885" s="104" t="s">
        <v>1289</v>
      </c>
      <c r="C885" s="66">
        <v>1</v>
      </c>
      <c r="D885" s="66">
        <v>1</v>
      </c>
      <c r="E885" s="204" t="s">
        <v>135</v>
      </c>
      <c r="F885" s="68">
        <v>0</v>
      </c>
      <c r="G885" s="69">
        <f t="shared" si="91"/>
        <v>0</v>
      </c>
    </row>
    <row r="886" spans="1:7" ht="22.8">
      <c r="A886" s="103" t="s">
        <v>1290</v>
      </c>
      <c r="B886" s="104" t="s">
        <v>1291</v>
      </c>
      <c r="C886" s="66">
        <v>1</v>
      </c>
      <c r="D886" s="66">
        <v>1</v>
      </c>
      <c r="E886" s="204" t="s">
        <v>135</v>
      </c>
      <c r="F886" s="68">
        <v>0</v>
      </c>
      <c r="G886" s="69">
        <f t="shared" si="91"/>
        <v>0</v>
      </c>
    </row>
    <row r="887" spans="1:7" ht="22.8">
      <c r="A887" s="103" t="s">
        <v>1292</v>
      </c>
      <c r="B887" s="104" t="s">
        <v>534</v>
      </c>
      <c r="C887" s="66">
        <v>1</v>
      </c>
      <c r="D887" s="66">
        <v>1</v>
      </c>
      <c r="E887" s="204" t="s">
        <v>135</v>
      </c>
      <c r="F887" s="68">
        <v>0</v>
      </c>
      <c r="G887" s="69">
        <f t="shared" si="91"/>
        <v>0</v>
      </c>
    </row>
    <row r="888" spans="1:7" ht="22.8">
      <c r="A888" s="103" t="s">
        <v>1293</v>
      </c>
      <c r="B888" s="104" t="s">
        <v>1294</v>
      </c>
      <c r="C888" s="66">
        <v>1</v>
      </c>
      <c r="D888" s="66">
        <v>1</v>
      </c>
      <c r="E888" s="204" t="s">
        <v>135</v>
      </c>
      <c r="F888" s="68">
        <v>0</v>
      </c>
      <c r="G888" s="69">
        <f t="shared" si="91"/>
        <v>0</v>
      </c>
    </row>
    <row r="889" spans="1:7" ht="22.8">
      <c r="A889" s="103" t="s">
        <v>1295</v>
      </c>
      <c r="B889" s="104" t="s">
        <v>1296</v>
      </c>
      <c r="C889" s="66">
        <v>1</v>
      </c>
      <c r="D889" s="66">
        <v>1</v>
      </c>
      <c r="E889" s="204" t="s">
        <v>135</v>
      </c>
      <c r="F889" s="68">
        <v>0</v>
      </c>
      <c r="G889" s="69">
        <f t="shared" si="91"/>
        <v>0</v>
      </c>
    </row>
    <row r="890" spans="1:7" ht="22.8">
      <c r="A890" s="103" t="s">
        <v>1297</v>
      </c>
      <c r="B890" s="104" t="s">
        <v>1298</v>
      </c>
      <c r="C890" s="66">
        <v>1</v>
      </c>
      <c r="D890" s="66">
        <v>1</v>
      </c>
      <c r="E890" s="204" t="s">
        <v>135</v>
      </c>
      <c r="F890" s="68">
        <v>0</v>
      </c>
      <c r="G890" s="69">
        <f t="shared" si="91"/>
        <v>0</v>
      </c>
    </row>
    <row r="891" spans="1:7" ht="22.8">
      <c r="A891" s="103" t="s">
        <v>1299</v>
      </c>
      <c r="B891" s="104" t="s">
        <v>1300</v>
      </c>
      <c r="C891" s="66">
        <v>1</v>
      </c>
      <c r="D891" s="66">
        <v>1</v>
      </c>
      <c r="E891" s="204" t="s">
        <v>135</v>
      </c>
      <c r="F891" s="68">
        <v>0</v>
      </c>
      <c r="G891" s="69">
        <f t="shared" si="91"/>
        <v>0</v>
      </c>
    </row>
    <row r="892" spans="1:7" ht="22.8">
      <c r="A892" s="103" t="s">
        <v>1301</v>
      </c>
      <c r="B892" s="104" t="s">
        <v>1302</v>
      </c>
      <c r="C892" s="66">
        <v>1</v>
      </c>
      <c r="D892" s="66">
        <v>1</v>
      </c>
      <c r="E892" s="204" t="s">
        <v>135</v>
      </c>
      <c r="F892" s="68">
        <v>0</v>
      </c>
      <c r="G892" s="69">
        <f t="shared" si="91"/>
        <v>0</v>
      </c>
    </row>
    <row r="893" spans="1:7" ht="22.8">
      <c r="A893" s="103" t="s">
        <v>1303</v>
      </c>
      <c r="B893" s="104" t="s">
        <v>1304</v>
      </c>
      <c r="C893" s="66">
        <v>1</v>
      </c>
      <c r="D893" s="66">
        <v>1</v>
      </c>
      <c r="E893" s="204" t="s">
        <v>135</v>
      </c>
      <c r="F893" s="68">
        <v>0</v>
      </c>
      <c r="G893" s="69">
        <f t="shared" si="91"/>
        <v>0</v>
      </c>
    </row>
    <row r="894" spans="1:7" ht="22.8">
      <c r="A894" s="103" t="s">
        <v>1305</v>
      </c>
      <c r="B894" s="104" t="s">
        <v>1241</v>
      </c>
      <c r="C894" s="66">
        <v>1</v>
      </c>
      <c r="D894" s="66">
        <v>1</v>
      </c>
      <c r="E894" s="204" t="s">
        <v>135</v>
      </c>
      <c r="F894" s="68">
        <v>0</v>
      </c>
      <c r="G894" s="69">
        <f t="shared" si="91"/>
        <v>0</v>
      </c>
    </row>
    <row r="895" spans="1:7" ht="22.8">
      <c r="A895" s="103" t="s">
        <v>1306</v>
      </c>
      <c r="B895" s="104" t="s">
        <v>539</v>
      </c>
      <c r="C895" s="66">
        <v>1</v>
      </c>
      <c r="D895" s="66">
        <v>1</v>
      </c>
      <c r="E895" s="204" t="s">
        <v>135</v>
      </c>
      <c r="F895" s="68">
        <v>0</v>
      </c>
      <c r="G895" s="69">
        <f t="shared" si="91"/>
        <v>0</v>
      </c>
    </row>
    <row r="896" spans="1:7" ht="22.8">
      <c r="A896" s="103" t="s">
        <v>1307</v>
      </c>
      <c r="B896" s="104" t="s">
        <v>1308</v>
      </c>
      <c r="C896" s="66">
        <v>1</v>
      </c>
      <c r="D896" s="66">
        <v>1</v>
      </c>
      <c r="E896" s="204" t="s">
        <v>135</v>
      </c>
      <c r="F896" s="68">
        <v>0</v>
      </c>
      <c r="G896" s="69">
        <f t="shared" si="91"/>
        <v>0</v>
      </c>
    </row>
    <row r="897" spans="1:7" ht="22.8">
      <c r="A897" s="103" t="s">
        <v>1309</v>
      </c>
      <c r="B897" s="104" t="s">
        <v>1310</v>
      </c>
      <c r="C897" s="66">
        <v>1</v>
      </c>
      <c r="D897" s="66">
        <v>1</v>
      </c>
      <c r="E897" s="204" t="s">
        <v>135</v>
      </c>
      <c r="F897" s="68">
        <v>0</v>
      </c>
      <c r="G897" s="69">
        <f t="shared" si="91"/>
        <v>0</v>
      </c>
    </row>
    <row r="898" spans="1:7" ht="22.8">
      <c r="A898" s="103" t="s">
        <v>1311</v>
      </c>
      <c r="B898" s="104" t="s">
        <v>1312</v>
      </c>
      <c r="C898" s="66">
        <v>1</v>
      </c>
      <c r="D898" s="66">
        <v>1</v>
      </c>
      <c r="E898" s="204" t="s">
        <v>135</v>
      </c>
      <c r="F898" s="68">
        <v>0</v>
      </c>
      <c r="G898" s="69">
        <f t="shared" si="91"/>
        <v>0</v>
      </c>
    </row>
    <row r="899" spans="1:7" ht="22.8">
      <c r="A899" s="103" t="s">
        <v>1313</v>
      </c>
      <c r="B899" s="104" t="s">
        <v>1314</v>
      </c>
      <c r="C899" s="66">
        <v>1</v>
      </c>
      <c r="D899" s="66">
        <v>1</v>
      </c>
      <c r="E899" s="204" t="s">
        <v>135</v>
      </c>
      <c r="F899" s="68">
        <v>0</v>
      </c>
      <c r="G899" s="69">
        <f t="shared" si="91"/>
        <v>0</v>
      </c>
    </row>
    <row r="900" spans="1:7" ht="22.8">
      <c r="A900" s="103" t="s">
        <v>1315</v>
      </c>
      <c r="B900" s="104" t="s">
        <v>1316</v>
      </c>
      <c r="C900" s="66">
        <v>1</v>
      </c>
      <c r="D900" s="66">
        <v>1</v>
      </c>
      <c r="E900" s="204" t="s">
        <v>135</v>
      </c>
      <c r="F900" s="68">
        <v>0</v>
      </c>
      <c r="G900" s="69">
        <f t="shared" si="91"/>
        <v>0</v>
      </c>
    </row>
    <row r="901" spans="1:7" ht="22.8">
      <c r="A901" s="103" t="s">
        <v>1317</v>
      </c>
      <c r="B901" s="104" t="s">
        <v>1318</v>
      </c>
      <c r="C901" s="66">
        <v>1</v>
      </c>
      <c r="D901" s="66">
        <v>1</v>
      </c>
      <c r="E901" s="204" t="s">
        <v>135</v>
      </c>
      <c r="F901" s="68">
        <v>0</v>
      </c>
      <c r="G901" s="69">
        <f t="shared" si="91"/>
        <v>0</v>
      </c>
    </row>
    <row r="902" spans="1:7" ht="22.8">
      <c r="A902" s="103" t="s">
        <v>1319</v>
      </c>
      <c r="B902" s="104" t="s">
        <v>1320</v>
      </c>
      <c r="C902" s="66">
        <v>1</v>
      </c>
      <c r="D902" s="66">
        <v>1</v>
      </c>
      <c r="E902" s="204" t="s">
        <v>135</v>
      </c>
      <c r="F902" s="68">
        <v>0</v>
      </c>
      <c r="G902" s="69">
        <f t="shared" si="91"/>
        <v>0</v>
      </c>
    </row>
    <row r="903" spans="1:7" ht="22.8">
      <c r="A903" s="103" t="s">
        <v>1321</v>
      </c>
      <c r="B903" s="104" t="s">
        <v>1322</v>
      </c>
      <c r="C903" s="66">
        <v>1</v>
      </c>
      <c r="D903" s="66">
        <v>1</v>
      </c>
      <c r="E903" s="204" t="s">
        <v>135</v>
      </c>
      <c r="F903" s="68">
        <v>0</v>
      </c>
      <c r="G903" s="69">
        <f t="shared" si="91"/>
        <v>0</v>
      </c>
    </row>
    <row r="904" spans="1:7" ht="22.8">
      <c r="A904" s="103" t="s">
        <v>1323</v>
      </c>
      <c r="B904" s="104" t="s">
        <v>1324</v>
      </c>
      <c r="C904" s="66">
        <v>1</v>
      </c>
      <c r="D904" s="66">
        <v>1</v>
      </c>
      <c r="E904" s="204" t="s">
        <v>135</v>
      </c>
      <c r="F904" s="68">
        <v>0</v>
      </c>
      <c r="G904" s="69">
        <f t="shared" si="91"/>
        <v>0</v>
      </c>
    </row>
    <row r="905" spans="1:7" ht="22.8">
      <c r="A905" s="103" t="s">
        <v>1325</v>
      </c>
      <c r="B905" s="104" t="s">
        <v>191</v>
      </c>
      <c r="C905" s="86"/>
      <c r="D905" s="71">
        <v>0</v>
      </c>
      <c r="E905" s="205" t="s">
        <v>161</v>
      </c>
      <c r="F905" s="73">
        <f>SUM(G875:G904)</f>
        <v>0</v>
      </c>
      <c r="G905" s="69">
        <f>D905*F905</f>
        <v>0</v>
      </c>
    </row>
    <row r="906" spans="1:7" ht="22.8">
      <c r="A906" s="103" t="s">
        <v>1326</v>
      </c>
      <c r="B906" s="104" t="s">
        <v>126</v>
      </c>
      <c r="C906" s="66">
        <v>1</v>
      </c>
      <c r="D906" s="66">
        <v>1</v>
      </c>
      <c r="E906" s="204" t="s">
        <v>135</v>
      </c>
      <c r="F906" s="68">
        <v>0</v>
      </c>
      <c r="G906" s="69">
        <f t="shared" ref="G906" si="92">C906*D906*F906</f>
        <v>0</v>
      </c>
    </row>
    <row r="907" spans="1:7" ht="19.2" customHeight="1">
      <c r="A907" s="195">
        <v>56</v>
      </c>
      <c r="B907" s="157" t="s">
        <v>1327</v>
      </c>
      <c r="C907" s="162"/>
      <c r="D907" s="130"/>
      <c r="E907" s="82"/>
      <c r="F907" s="82"/>
      <c r="G907" s="181">
        <f>SUM(G875:G906)</f>
        <v>0</v>
      </c>
    </row>
    <row r="908" spans="1:7" ht="11.85" customHeight="1">
      <c r="A908" s="207"/>
      <c r="B908" s="168"/>
      <c r="C908" s="168"/>
      <c r="D908" s="169"/>
      <c r="E908" s="170"/>
      <c r="F908" s="170"/>
      <c r="G908" s="208"/>
    </row>
    <row r="909" spans="1:7" ht="11.85" customHeight="1">
      <c r="A909" s="196">
        <v>57</v>
      </c>
      <c r="B909" s="156" t="s">
        <v>1328</v>
      </c>
      <c r="C909" s="156"/>
      <c r="D909" s="199"/>
      <c r="E909" s="199"/>
      <c r="F909" s="199"/>
      <c r="G909" s="200"/>
    </row>
    <row r="910" spans="1:7" ht="11.85" customHeight="1">
      <c r="A910" s="160" t="s">
        <v>32</v>
      </c>
      <c r="B910" s="197" t="s">
        <v>122</v>
      </c>
      <c r="C910" s="201" t="s">
        <v>129</v>
      </c>
      <c r="D910" s="202" t="s">
        <v>130</v>
      </c>
      <c r="E910" s="202" t="s">
        <v>131</v>
      </c>
      <c r="F910" s="203" t="s">
        <v>132</v>
      </c>
      <c r="G910" s="142" t="s">
        <v>35</v>
      </c>
    </row>
    <row r="911" spans="1:7" ht="22.8">
      <c r="A911" s="209" t="s">
        <v>1329</v>
      </c>
      <c r="B911" s="104" t="s">
        <v>1330</v>
      </c>
      <c r="C911" s="66">
        <v>1</v>
      </c>
      <c r="D911" s="66">
        <v>1</v>
      </c>
      <c r="E911" s="204" t="s">
        <v>135</v>
      </c>
      <c r="F911" s="68">
        <v>0</v>
      </c>
      <c r="G911" s="69">
        <f t="shared" ref="G911:G919" si="93">C911*D911*F911</f>
        <v>0</v>
      </c>
    </row>
    <row r="912" spans="1:7" ht="22.8">
      <c r="A912" s="210" t="s">
        <v>1331</v>
      </c>
      <c r="B912" s="104" t="s">
        <v>1332</v>
      </c>
      <c r="C912" s="66">
        <v>1</v>
      </c>
      <c r="D912" s="66">
        <v>1</v>
      </c>
      <c r="E912" s="204" t="s">
        <v>135</v>
      </c>
      <c r="F912" s="68">
        <v>0</v>
      </c>
      <c r="G912" s="69">
        <f t="shared" si="93"/>
        <v>0</v>
      </c>
    </row>
    <row r="913" spans="1:7" ht="22.8">
      <c r="A913" s="209" t="s">
        <v>1333</v>
      </c>
      <c r="B913" s="104" t="s">
        <v>1334</v>
      </c>
      <c r="C913" s="66">
        <v>1</v>
      </c>
      <c r="D913" s="66">
        <v>1</v>
      </c>
      <c r="E913" s="204" t="s">
        <v>135</v>
      </c>
      <c r="F913" s="68">
        <v>0</v>
      </c>
      <c r="G913" s="69">
        <f t="shared" si="93"/>
        <v>0</v>
      </c>
    </row>
    <row r="914" spans="1:7" ht="22.8">
      <c r="A914" s="209" t="s">
        <v>1335</v>
      </c>
      <c r="B914" s="104" t="s">
        <v>1336</v>
      </c>
      <c r="C914" s="66">
        <v>1</v>
      </c>
      <c r="D914" s="66">
        <v>1</v>
      </c>
      <c r="E914" s="204" t="s">
        <v>135</v>
      </c>
      <c r="F914" s="68">
        <v>0</v>
      </c>
      <c r="G914" s="69">
        <f t="shared" si="93"/>
        <v>0</v>
      </c>
    </row>
    <row r="915" spans="1:7" ht="22.8">
      <c r="A915" s="209" t="s">
        <v>1337</v>
      </c>
      <c r="B915" s="104" t="s">
        <v>1338</v>
      </c>
      <c r="C915" s="66">
        <v>1</v>
      </c>
      <c r="D915" s="66">
        <v>1</v>
      </c>
      <c r="E915" s="204" t="s">
        <v>135</v>
      </c>
      <c r="F915" s="68">
        <v>0</v>
      </c>
      <c r="G915" s="69">
        <f t="shared" si="93"/>
        <v>0</v>
      </c>
    </row>
    <row r="916" spans="1:7" ht="22.8">
      <c r="A916" s="209" t="s">
        <v>1339</v>
      </c>
      <c r="B916" s="104" t="s">
        <v>1340</v>
      </c>
      <c r="C916" s="66">
        <v>1</v>
      </c>
      <c r="D916" s="66">
        <v>1</v>
      </c>
      <c r="E916" s="204" t="s">
        <v>135</v>
      </c>
      <c r="F916" s="68">
        <v>0</v>
      </c>
      <c r="G916" s="69">
        <f t="shared" si="93"/>
        <v>0</v>
      </c>
    </row>
    <row r="917" spans="1:7" ht="22.8">
      <c r="A917" s="209" t="s">
        <v>1341</v>
      </c>
      <c r="B917" s="104" t="s">
        <v>1342</v>
      </c>
      <c r="C917" s="66">
        <v>1</v>
      </c>
      <c r="D917" s="66">
        <v>1</v>
      </c>
      <c r="E917" s="204" t="s">
        <v>135</v>
      </c>
      <c r="F917" s="68">
        <v>0</v>
      </c>
      <c r="G917" s="69">
        <f t="shared" si="93"/>
        <v>0</v>
      </c>
    </row>
    <row r="918" spans="1:7" ht="22.8">
      <c r="A918" s="103" t="s">
        <v>1343</v>
      </c>
      <c r="B918" s="104" t="s">
        <v>1344</v>
      </c>
      <c r="C918" s="66">
        <v>1</v>
      </c>
      <c r="D918" s="66">
        <v>1</v>
      </c>
      <c r="E918" s="204" t="s">
        <v>135</v>
      </c>
      <c r="F918" s="68">
        <v>0</v>
      </c>
      <c r="G918" s="69">
        <f t="shared" si="93"/>
        <v>0</v>
      </c>
    </row>
    <row r="919" spans="1:7" ht="22.8">
      <c r="A919" s="103" t="s">
        <v>1345</v>
      </c>
      <c r="B919" s="104" t="s">
        <v>1346</v>
      </c>
      <c r="C919" s="66">
        <v>1</v>
      </c>
      <c r="D919" s="66">
        <v>1</v>
      </c>
      <c r="E919" s="204" t="s">
        <v>135</v>
      </c>
      <c r="F919" s="68">
        <v>0</v>
      </c>
      <c r="G919" s="69">
        <f t="shared" si="93"/>
        <v>0</v>
      </c>
    </row>
    <row r="920" spans="1:7" ht="22.8">
      <c r="A920" s="103" t="s">
        <v>1347</v>
      </c>
      <c r="B920" s="104" t="s">
        <v>191</v>
      </c>
      <c r="C920" s="86"/>
      <c r="D920" s="71">
        <v>0</v>
      </c>
      <c r="E920" s="205" t="s">
        <v>161</v>
      </c>
      <c r="F920" s="73">
        <f>SUM(G911:G918)</f>
        <v>0</v>
      </c>
      <c r="G920" s="69">
        <f>D920*F920</f>
        <v>0</v>
      </c>
    </row>
    <row r="921" spans="1:7" ht="22.8">
      <c r="A921" s="103" t="s">
        <v>1348</v>
      </c>
      <c r="B921" s="104" t="s">
        <v>126</v>
      </c>
      <c r="C921" s="66">
        <v>1</v>
      </c>
      <c r="D921" s="66">
        <v>1</v>
      </c>
      <c r="E921" s="204" t="s">
        <v>135</v>
      </c>
      <c r="F921" s="68">
        <v>0</v>
      </c>
      <c r="G921" s="69">
        <f t="shared" ref="G921" si="94">C921*D921*F921</f>
        <v>0</v>
      </c>
    </row>
    <row r="922" spans="1:7" ht="19.2" customHeight="1">
      <c r="A922" s="195">
        <v>57</v>
      </c>
      <c r="B922" s="157" t="s">
        <v>1349</v>
      </c>
      <c r="C922" s="162"/>
      <c r="D922" s="130"/>
      <c r="E922" s="82"/>
      <c r="F922" s="82"/>
      <c r="G922" s="181">
        <f>SUM(G911:G921)</f>
        <v>0</v>
      </c>
    </row>
    <row r="923" spans="1:7" ht="11.85" customHeight="1">
      <c r="A923" s="207"/>
      <c r="B923" s="168"/>
      <c r="C923" s="168"/>
      <c r="D923" s="169"/>
      <c r="E923" s="170"/>
      <c r="F923" s="170"/>
      <c r="G923" s="208"/>
    </row>
    <row r="924" spans="1:7" ht="11.85" customHeight="1">
      <c r="A924" s="196">
        <v>58</v>
      </c>
      <c r="B924" s="156" t="s">
        <v>1350</v>
      </c>
      <c r="C924" s="156"/>
      <c r="D924" s="199"/>
      <c r="E924" s="199"/>
      <c r="F924" s="199"/>
      <c r="G924" s="200"/>
    </row>
    <row r="925" spans="1:7" ht="11.85" customHeight="1">
      <c r="A925" s="160" t="s">
        <v>32</v>
      </c>
      <c r="B925" s="197" t="s">
        <v>122</v>
      </c>
      <c r="C925" s="201" t="s">
        <v>129</v>
      </c>
      <c r="D925" s="202" t="s">
        <v>130</v>
      </c>
      <c r="E925" s="202" t="s">
        <v>131</v>
      </c>
      <c r="F925" s="203" t="s">
        <v>132</v>
      </c>
      <c r="G925" s="142" t="s">
        <v>35</v>
      </c>
    </row>
    <row r="926" spans="1:7">
      <c r="A926" s="504" t="s">
        <v>1351</v>
      </c>
      <c r="B926" s="211" t="s">
        <v>92</v>
      </c>
      <c r="C926" s="182"/>
      <c r="D926" s="183"/>
      <c r="E926" s="183"/>
      <c r="F926" s="140"/>
      <c r="G926" s="513">
        <f>SUM(F926:F935)</f>
        <v>0</v>
      </c>
    </row>
    <row r="927" spans="1:7">
      <c r="A927" s="505"/>
      <c r="B927" s="212" t="s">
        <v>668</v>
      </c>
      <c r="C927" s="213"/>
      <c r="D927" s="214"/>
      <c r="E927" s="215"/>
      <c r="F927" s="117">
        <v>0</v>
      </c>
      <c r="G927" s="514"/>
    </row>
    <row r="928" spans="1:7">
      <c r="A928" s="505"/>
      <c r="B928" s="510" t="s">
        <v>1352</v>
      </c>
      <c r="C928" s="511"/>
      <c r="D928" s="511"/>
      <c r="E928" s="512"/>
      <c r="F928" s="117">
        <v>0</v>
      </c>
      <c r="G928" s="514"/>
    </row>
    <row r="929" spans="1:7">
      <c r="A929" s="505"/>
      <c r="B929" s="282" t="s">
        <v>670</v>
      </c>
      <c r="C929" s="216"/>
      <c r="D929" s="217"/>
      <c r="E929" s="218"/>
      <c r="F929" s="117">
        <v>0</v>
      </c>
      <c r="G929" s="514"/>
    </row>
    <row r="930" spans="1:7">
      <c r="A930" s="505"/>
      <c r="B930" s="282" t="s">
        <v>671</v>
      </c>
      <c r="C930" s="216"/>
      <c r="D930" s="217"/>
      <c r="E930" s="218"/>
      <c r="F930" s="118">
        <v>0</v>
      </c>
      <c r="G930" s="514"/>
    </row>
    <row r="931" spans="1:7">
      <c r="A931" s="505"/>
      <c r="B931" s="282" t="s">
        <v>672</v>
      </c>
      <c r="C931" s="216"/>
      <c r="D931" s="217"/>
      <c r="E931" s="218"/>
      <c r="F931" s="118">
        <v>0</v>
      </c>
      <c r="G931" s="514"/>
    </row>
    <row r="932" spans="1:7">
      <c r="A932" s="505"/>
      <c r="B932" s="282" t="s">
        <v>1353</v>
      </c>
      <c r="C932" s="216"/>
      <c r="D932" s="217"/>
      <c r="E932" s="218"/>
      <c r="F932" s="118">
        <v>0</v>
      </c>
      <c r="G932" s="514"/>
    </row>
    <row r="933" spans="1:7">
      <c r="A933" s="505"/>
      <c r="B933" s="282" t="s">
        <v>674</v>
      </c>
      <c r="C933" s="216"/>
      <c r="D933" s="217"/>
      <c r="E933" s="218"/>
      <c r="F933" s="118">
        <v>0</v>
      </c>
      <c r="G933" s="514"/>
    </row>
    <row r="934" spans="1:7">
      <c r="A934" s="505"/>
      <c r="B934" s="282" t="s">
        <v>675</v>
      </c>
      <c r="C934" s="216"/>
      <c r="D934" s="217"/>
      <c r="E934" s="218"/>
      <c r="F934" s="118">
        <v>0</v>
      </c>
      <c r="G934" s="514"/>
    </row>
    <row r="935" spans="1:7">
      <c r="A935" s="506"/>
      <c r="B935" s="219" t="s">
        <v>676</v>
      </c>
      <c r="C935" s="182"/>
      <c r="D935" s="183"/>
      <c r="E935" s="184"/>
      <c r="F935" s="119">
        <v>0</v>
      </c>
      <c r="G935" s="515"/>
    </row>
    <row r="936" spans="1:7" ht="22.8">
      <c r="A936" s="103" t="s">
        <v>1354</v>
      </c>
      <c r="B936" s="104" t="s">
        <v>126</v>
      </c>
      <c r="C936" s="271"/>
      <c r="D936" s="271"/>
      <c r="E936" s="272"/>
      <c r="F936" s="68">
        <v>0</v>
      </c>
      <c r="G936" s="69">
        <f>F936</f>
        <v>0</v>
      </c>
    </row>
    <row r="937" spans="1:7" ht="19.2" customHeight="1">
      <c r="A937" s="195">
        <v>58</v>
      </c>
      <c r="B937" s="157" t="s">
        <v>1355</v>
      </c>
      <c r="C937" s="162"/>
      <c r="D937" s="130"/>
      <c r="E937" s="82"/>
      <c r="F937" s="82"/>
      <c r="G937" s="181">
        <f>SUM(G926:G936)</f>
        <v>0</v>
      </c>
    </row>
    <row r="938" spans="1:7" ht="11.85" customHeight="1">
      <c r="A938" s="207"/>
      <c r="B938" s="168"/>
      <c r="C938" s="168"/>
      <c r="D938" s="169"/>
      <c r="E938" s="170"/>
      <c r="F938" s="170"/>
      <c r="G938" s="208"/>
    </row>
    <row r="939" spans="1:7" ht="11.85" customHeight="1">
      <c r="A939" s="196">
        <v>59</v>
      </c>
      <c r="B939" s="156" t="s">
        <v>1356</v>
      </c>
      <c r="C939" s="156"/>
      <c r="D939" s="199"/>
      <c r="E939" s="199"/>
      <c r="F939" s="199"/>
      <c r="G939" s="200"/>
    </row>
    <row r="940" spans="1:7" ht="11.85" customHeight="1">
      <c r="A940" s="160" t="s">
        <v>32</v>
      </c>
      <c r="B940" s="197" t="s">
        <v>122</v>
      </c>
      <c r="C940" s="201" t="s">
        <v>129</v>
      </c>
      <c r="D940" s="202" t="s">
        <v>130</v>
      </c>
      <c r="E940" s="202" t="s">
        <v>131</v>
      </c>
      <c r="F940" s="203" t="s">
        <v>132</v>
      </c>
      <c r="G940" s="142" t="s">
        <v>35</v>
      </c>
    </row>
    <row r="941" spans="1:7" ht="22.8">
      <c r="A941" s="103" t="s">
        <v>1357</v>
      </c>
      <c r="B941" s="104" t="s">
        <v>1358</v>
      </c>
      <c r="C941" s="66">
        <v>1</v>
      </c>
      <c r="D941" s="66">
        <v>1</v>
      </c>
      <c r="E941" s="204" t="s">
        <v>135</v>
      </c>
      <c r="F941" s="68">
        <v>0</v>
      </c>
      <c r="G941" s="69">
        <f t="shared" ref="G941:G958" si="95">C941*D941*F941</f>
        <v>0</v>
      </c>
    </row>
    <row r="942" spans="1:7" ht="22.8">
      <c r="A942" s="103" t="s">
        <v>1359</v>
      </c>
      <c r="B942" s="104" t="s">
        <v>1360</v>
      </c>
      <c r="C942" s="66">
        <v>1</v>
      </c>
      <c r="D942" s="66">
        <v>1</v>
      </c>
      <c r="E942" s="204" t="s">
        <v>135</v>
      </c>
      <c r="F942" s="68">
        <v>0</v>
      </c>
      <c r="G942" s="69">
        <f t="shared" si="95"/>
        <v>0</v>
      </c>
    </row>
    <row r="943" spans="1:7" ht="22.8">
      <c r="A943" s="103" t="s">
        <v>1361</v>
      </c>
      <c r="B943" s="104" t="s">
        <v>1362</v>
      </c>
      <c r="C943" s="66">
        <v>1</v>
      </c>
      <c r="D943" s="66">
        <v>1</v>
      </c>
      <c r="E943" s="204" t="s">
        <v>135</v>
      </c>
      <c r="F943" s="68">
        <v>0</v>
      </c>
      <c r="G943" s="69">
        <f t="shared" si="95"/>
        <v>0</v>
      </c>
    </row>
    <row r="944" spans="1:7" ht="22.8">
      <c r="A944" s="103" t="s">
        <v>1363</v>
      </c>
      <c r="B944" s="104" t="s">
        <v>1364</v>
      </c>
      <c r="C944" s="66">
        <v>1</v>
      </c>
      <c r="D944" s="66">
        <v>1</v>
      </c>
      <c r="E944" s="204" t="s">
        <v>135</v>
      </c>
      <c r="F944" s="68">
        <v>0</v>
      </c>
      <c r="G944" s="69">
        <f t="shared" si="95"/>
        <v>0</v>
      </c>
    </row>
    <row r="945" spans="1:7" ht="22.8">
      <c r="A945" s="103" t="s">
        <v>1365</v>
      </c>
      <c r="B945" s="104" t="s">
        <v>1366</v>
      </c>
      <c r="C945" s="66">
        <v>1</v>
      </c>
      <c r="D945" s="66">
        <v>1</v>
      </c>
      <c r="E945" s="204" t="s">
        <v>135</v>
      </c>
      <c r="F945" s="68">
        <v>0</v>
      </c>
      <c r="G945" s="69">
        <f t="shared" si="95"/>
        <v>0</v>
      </c>
    </row>
    <row r="946" spans="1:7" ht="22.8">
      <c r="A946" s="103" t="s">
        <v>1367</v>
      </c>
      <c r="B946" s="104" t="s">
        <v>1368</v>
      </c>
      <c r="C946" s="66">
        <v>1</v>
      </c>
      <c r="D946" s="66">
        <v>1</v>
      </c>
      <c r="E946" s="204" t="s">
        <v>135</v>
      </c>
      <c r="F946" s="68">
        <v>0</v>
      </c>
      <c r="G946" s="69">
        <f t="shared" si="95"/>
        <v>0</v>
      </c>
    </row>
    <row r="947" spans="1:7" ht="22.8">
      <c r="A947" s="103" t="s">
        <v>1369</v>
      </c>
      <c r="B947" s="104" t="s">
        <v>1370</v>
      </c>
      <c r="C947" s="66">
        <v>1</v>
      </c>
      <c r="D947" s="66">
        <v>1</v>
      </c>
      <c r="E947" s="204" t="s">
        <v>135</v>
      </c>
      <c r="F947" s="68">
        <v>0</v>
      </c>
      <c r="G947" s="69">
        <f t="shared" si="95"/>
        <v>0</v>
      </c>
    </row>
    <row r="948" spans="1:7" ht="22.8">
      <c r="A948" s="103" t="s">
        <v>1371</v>
      </c>
      <c r="B948" s="104" t="s">
        <v>1372</v>
      </c>
      <c r="C948" s="66">
        <v>1</v>
      </c>
      <c r="D948" s="66">
        <v>1</v>
      </c>
      <c r="E948" s="204" t="s">
        <v>135</v>
      </c>
      <c r="F948" s="68">
        <v>0</v>
      </c>
      <c r="G948" s="69">
        <f t="shared" si="95"/>
        <v>0</v>
      </c>
    </row>
    <row r="949" spans="1:7" ht="22.8">
      <c r="A949" s="103" t="s">
        <v>1373</v>
      </c>
      <c r="B949" s="104" t="s">
        <v>1374</v>
      </c>
      <c r="C949" s="66">
        <v>1</v>
      </c>
      <c r="D949" s="66">
        <v>1</v>
      </c>
      <c r="E949" s="204" t="s">
        <v>135</v>
      </c>
      <c r="F949" s="68">
        <v>0</v>
      </c>
      <c r="G949" s="69">
        <f t="shared" si="95"/>
        <v>0</v>
      </c>
    </row>
    <row r="950" spans="1:7" ht="22.8">
      <c r="A950" s="103" t="s">
        <v>1375</v>
      </c>
      <c r="B950" s="104" t="s">
        <v>1376</v>
      </c>
      <c r="C950" s="66">
        <v>1</v>
      </c>
      <c r="D950" s="66">
        <v>1</v>
      </c>
      <c r="E950" s="204" t="s">
        <v>135</v>
      </c>
      <c r="F950" s="68">
        <v>0</v>
      </c>
      <c r="G950" s="69">
        <f t="shared" si="95"/>
        <v>0</v>
      </c>
    </row>
    <row r="951" spans="1:7" ht="22.8">
      <c r="A951" s="103" t="s">
        <v>1377</v>
      </c>
      <c r="B951" s="104" t="s">
        <v>1378</v>
      </c>
      <c r="C951" s="66">
        <v>1</v>
      </c>
      <c r="D951" s="66">
        <v>1</v>
      </c>
      <c r="E951" s="204" t="s">
        <v>135</v>
      </c>
      <c r="F951" s="68">
        <v>0</v>
      </c>
      <c r="G951" s="69">
        <f t="shared" si="95"/>
        <v>0</v>
      </c>
    </row>
    <row r="952" spans="1:7" ht="22.8">
      <c r="A952" s="103" t="s">
        <v>1379</v>
      </c>
      <c r="B952" s="104" t="s">
        <v>1380</v>
      </c>
      <c r="C952" s="66">
        <v>1</v>
      </c>
      <c r="D952" s="66">
        <v>1</v>
      </c>
      <c r="E952" s="204" t="s">
        <v>135</v>
      </c>
      <c r="F952" s="68">
        <v>0</v>
      </c>
      <c r="G952" s="69">
        <f t="shared" si="95"/>
        <v>0</v>
      </c>
    </row>
    <row r="953" spans="1:7" ht="22.8">
      <c r="A953" s="103" t="s">
        <v>1381</v>
      </c>
      <c r="B953" s="104" t="s">
        <v>1382</v>
      </c>
      <c r="C953" s="66">
        <v>1</v>
      </c>
      <c r="D953" s="66">
        <v>1</v>
      </c>
      <c r="E953" s="204" t="s">
        <v>135</v>
      </c>
      <c r="F953" s="68">
        <v>0</v>
      </c>
      <c r="G953" s="69">
        <f t="shared" si="95"/>
        <v>0</v>
      </c>
    </row>
    <row r="954" spans="1:7" ht="22.8">
      <c r="A954" s="103" t="s">
        <v>1383</v>
      </c>
      <c r="B954" s="104" t="s">
        <v>1384</v>
      </c>
      <c r="C954" s="66">
        <v>1</v>
      </c>
      <c r="D954" s="66">
        <v>1</v>
      </c>
      <c r="E954" s="204" t="s">
        <v>135</v>
      </c>
      <c r="F954" s="68">
        <v>0</v>
      </c>
      <c r="G954" s="69">
        <f t="shared" si="95"/>
        <v>0</v>
      </c>
    </row>
    <row r="955" spans="1:7" ht="22.8">
      <c r="A955" s="103" t="s">
        <v>1385</v>
      </c>
      <c r="B955" s="104" t="s">
        <v>1386</v>
      </c>
      <c r="C955" s="66">
        <v>1</v>
      </c>
      <c r="D955" s="66">
        <v>1</v>
      </c>
      <c r="E955" s="204" t="s">
        <v>135</v>
      </c>
      <c r="F955" s="68">
        <v>0</v>
      </c>
      <c r="G955" s="69">
        <f t="shared" si="95"/>
        <v>0</v>
      </c>
    </row>
    <row r="956" spans="1:7" ht="22.8">
      <c r="A956" s="103" t="s">
        <v>1387</v>
      </c>
      <c r="B956" s="104" t="s">
        <v>1388</v>
      </c>
      <c r="C956" s="66">
        <v>1</v>
      </c>
      <c r="D956" s="66">
        <v>1</v>
      </c>
      <c r="E956" s="204" t="s">
        <v>135</v>
      </c>
      <c r="F956" s="68">
        <v>0</v>
      </c>
      <c r="G956" s="69">
        <f t="shared" si="95"/>
        <v>0</v>
      </c>
    </row>
    <row r="957" spans="1:7" ht="22.8">
      <c r="A957" s="277" t="s">
        <v>1389</v>
      </c>
      <c r="B957" s="244" t="s">
        <v>1390</v>
      </c>
      <c r="C957" s="66">
        <v>1</v>
      </c>
      <c r="D957" s="66">
        <v>1</v>
      </c>
      <c r="E957" s="204" t="s">
        <v>135</v>
      </c>
      <c r="F957" s="68">
        <v>0</v>
      </c>
      <c r="G957" s="69">
        <f t="shared" si="95"/>
        <v>0</v>
      </c>
    </row>
    <row r="958" spans="1:7" ht="22.8">
      <c r="A958" s="277" t="s">
        <v>1391</v>
      </c>
      <c r="B958" s="244" t="s">
        <v>1392</v>
      </c>
      <c r="C958" s="66">
        <v>1</v>
      </c>
      <c r="D958" s="66">
        <v>1</v>
      </c>
      <c r="E958" s="204" t="s">
        <v>135</v>
      </c>
      <c r="F958" s="68">
        <v>0</v>
      </c>
      <c r="G958" s="69">
        <f t="shared" si="95"/>
        <v>0</v>
      </c>
    </row>
    <row r="959" spans="1:7" ht="22.8">
      <c r="A959" s="277">
        <v>58.8</v>
      </c>
      <c r="B959" s="244" t="s">
        <v>1393</v>
      </c>
      <c r="C959" s="66">
        <v>1</v>
      </c>
      <c r="D959" s="66">
        <v>1</v>
      </c>
      <c r="E959" s="204" t="s">
        <v>135</v>
      </c>
      <c r="F959" s="68">
        <v>0</v>
      </c>
      <c r="G959" s="69">
        <f t="shared" ref="G959" si="96">C959*D959*F959</f>
        <v>0</v>
      </c>
    </row>
    <row r="960" spans="1:7" ht="22.8">
      <c r="A960" s="277" t="s">
        <v>1394</v>
      </c>
      <c r="B960" s="244" t="s">
        <v>716</v>
      </c>
      <c r="C960" s="66">
        <v>1</v>
      </c>
      <c r="D960" s="66">
        <v>1</v>
      </c>
      <c r="E960" s="204" t="s">
        <v>135</v>
      </c>
      <c r="F960" s="68">
        <v>0</v>
      </c>
      <c r="G960" s="69">
        <f t="shared" ref="G960" si="97">C960*D960*F960</f>
        <v>0</v>
      </c>
    </row>
    <row r="961" spans="1:7" ht="22.8">
      <c r="A961" s="103" t="s">
        <v>1395</v>
      </c>
      <c r="B961" s="104" t="s">
        <v>126</v>
      </c>
      <c r="C961" s="66">
        <v>1</v>
      </c>
      <c r="D961" s="66">
        <v>1</v>
      </c>
      <c r="E961" s="204" t="s">
        <v>135</v>
      </c>
      <c r="F961" s="68">
        <v>0</v>
      </c>
      <c r="G961" s="69">
        <f t="shared" ref="G961" si="98">C961*D961*F961</f>
        <v>0</v>
      </c>
    </row>
    <row r="962" spans="1:7" ht="19.2" customHeight="1">
      <c r="A962" s="195">
        <v>59</v>
      </c>
      <c r="B962" s="157" t="s">
        <v>1396</v>
      </c>
      <c r="C962" s="162"/>
      <c r="D962" s="130"/>
      <c r="E962" s="82"/>
      <c r="F962" s="82"/>
      <c r="G962" s="181">
        <f>SUM(G941:G961)</f>
        <v>0</v>
      </c>
    </row>
    <row r="963" spans="1:7" ht="12">
      <c r="A963" s="207"/>
      <c r="B963" s="168"/>
      <c r="C963" s="168"/>
      <c r="D963" s="169"/>
      <c r="E963" s="170"/>
      <c r="F963" s="170"/>
      <c r="G963" s="208"/>
    </row>
    <row r="964" spans="1:7" ht="12">
      <c r="A964" s="196">
        <v>60</v>
      </c>
      <c r="B964" s="156" t="s">
        <v>1397</v>
      </c>
      <c r="C964" s="156"/>
      <c r="D964" s="220"/>
      <c r="E964" s="199"/>
      <c r="F964" s="199"/>
      <c r="G964" s="200"/>
    </row>
    <row r="965" spans="1:7" ht="12">
      <c r="A965" s="160" t="s">
        <v>32</v>
      </c>
      <c r="B965" s="197" t="s">
        <v>122</v>
      </c>
      <c r="C965" s="201" t="s">
        <v>129</v>
      </c>
      <c r="D965" s="202" t="s">
        <v>130</v>
      </c>
      <c r="E965" s="202" t="s">
        <v>131</v>
      </c>
      <c r="F965" s="203" t="s">
        <v>132</v>
      </c>
      <c r="G965" s="142" t="s">
        <v>35</v>
      </c>
    </row>
    <row r="966" spans="1:7" ht="22.8">
      <c r="A966" s="101" t="s">
        <v>1398</v>
      </c>
      <c r="B966" s="219" t="s">
        <v>1399</v>
      </c>
      <c r="C966" s="66">
        <v>1</v>
      </c>
      <c r="D966" s="66">
        <v>1</v>
      </c>
      <c r="E966" s="204" t="s">
        <v>135</v>
      </c>
      <c r="F966" s="68">
        <v>0</v>
      </c>
      <c r="G966" s="69">
        <f t="shared" ref="G966:G982" si="99">C966*D966*F966</f>
        <v>0</v>
      </c>
    </row>
    <row r="967" spans="1:7" ht="22.8">
      <c r="A967" s="242" t="s">
        <v>1400</v>
      </c>
      <c r="B967" s="85" t="s">
        <v>1401</v>
      </c>
      <c r="C967" s="66">
        <v>1</v>
      </c>
      <c r="D967" s="66">
        <v>1</v>
      </c>
      <c r="E967" s="204" t="s">
        <v>135</v>
      </c>
      <c r="F967" s="68">
        <v>0</v>
      </c>
      <c r="G967" s="69">
        <f t="shared" si="99"/>
        <v>0</v>
      </c>
    </row>
    <row r="968" spans="1:7" ht="22.8">
      <c r="A968" s="103" t="s">
        <v>1402</v>
      </c>
      <c r="B968" s="104" t="s">
        <v>1403</v>
      </c>
      <c r="C968" s="66">
        <v>1</v>
      </c>
      <c r="D968" s="66">
        <v>1</v>
      </c>
      <c r="E968" s="204" t="s">
        <v>135</v>
      </c>
      <c r="F968" s="68">
        <v>0</v>
      </c>
      <c r="G968" s="69">
        <f t="shared" si="99"/>
        <v>0</v>
      </c>
    </row>
    <row r="969" spans="1:7" ht="22.8">
      <c r="A969" s="103" t="s">
        <v>1404</v>
      </c>
      <c r="B969" s="104" t="s">
        <v>1405</v>
      </c>
      <c r="C969" s="66">
        <v>1</v>
      </c>
      <c r="D969" s="66">
        <v>1</v>
      </c>
      <c r="E969" s="204" t="s">
        <v>135</v>
      </c>
      <c r="F969" s="68">
        <v>0</v>
      </c>
      <c r="G969" s="69">
        <f t="shared" si="99"/>
        <v>0</v>
      </c>
    </row>
    <row r="970" spans="1:7" ht="22.8">
      <c r="A970" s="103" t="s">
        <v>1406</v>
      </c>
      <c r="B970" s="104" t="s">
        <v>1407</v>
      </c>
      <c r="C970" s="66">
        <v>1</v>
      </c>
      <c r="D970" s="66">
        <v>1</v>
      </c>
      <c r="E970" s="204" t="s">
        <v>135</v>
      </c>
      <c r="F970" s="68">
        <v>0</v>
      </c>
      <c r="G970" s="69">
        <f t="shared" si="99"/>
        <v>0</v>
      </c>
    </row>
    <row r="971" spans="1:7" ht="22.8">
      <c r="A971" s="103" t="s">
        <v>1408</v>
      </c>
      <c r="B971" s="104" t="s">
        <v>1409</v>
      </c>
      <c r="C971" s="66">
        <v>1</v>
      </c>
      <c r="D971" s="66">
        <v>1</v>
      </c>
      <c r="E971" s="204" t="s">
        <v>135</v>
      </c>
      <c r="F971" s="68">
        <v>0</v>
      </c>
      <c r="G971" s="69">
        <f t="shared" ref="G971:G972" si="100">C971*D971*F971</f>
        <v>0</v>
      </c>
    </row>
    <row r="972" spans="1:7" ht="22.8">
      <c r="A972" s="103" t="s">
        <v>1410</v>
      </c>
      <c r="B972" s="104" t="s">
        <v>1411</v>
      </c>
      <c r="C972" s="66">
        <v>1</v>
      </c>
      <c r="D972" s="66">
        <v>1</v>
      </c>
      <c r="E972" s="204" t="s">
        <v>135</v>
      </c>
      <c r="F972" s="68">
        <v>0</v>
      </c>
      <c r="G972" s="69">
        <f t="shared" si="100"/>
        <v>0</v>
      </c>
    </row>
    <row r="973" spans="1:7" ht="22.8">
      <c r="A973" s="103" t="s">
        <v>1412</v>
      </c>
      <c r="B973" s="104" t="s">
        <v>1413</v>
      </c>
      <c r="C973" s="66">
        <v>1</v>
      </c>
      <c r="D973" s="66">
        <v>1</v>
      </c>
      <c r="E973" s="204" t="s">
        <v>135</v>
      </c>
      <c r="F973" s="68">
        <v>0</v>
      </c>
      <c r="G973" s="69">
        <f t="shared" si="99"/>
        <v>0</v>
      </c>
    </row>
    <row r="974" spans="1:7" ht="22.8">
      <c r="A974" s="102" t="s">
        <v>1414</v>
      </c>
      <c r="B974" s="111" t="s">
        <v>1415</v>
      </c>
      <c r="C974" s="66">
        <v>1</v>
      </c>
      <c r="D974" s="66">
        <v>1</v>
      </c>
      <c r="E974" s="204" t="s">
        <v>135</v>
      </c>
      <c r="F974" s="68">
        <v>0</v>
      </c>
      <c r="G974" s="69">
        <f t="shared" si="99"/>
        <v>0</v>
      </c>
    </row>
    <row r="975" spans="1:7" ht="22.8">
      <c r="A975" s="103" t="s">
        <v>1416</v>
      </c>
      <c r="B975" s="104" t="s">
        <v>1417</v>
      </c>
      <c r="C975" s="66">
        <v>1</v>
      </c>
      <c r="D975" s="66">
        <v>1</v>
      </c>
      <c r="E975" s="204" t="s">
        <v>135</v>
      </c>
      <c r="F975" s="68">
        <v>0</v>
      </c>
      <c r="G975" s="69">
        <f t="shared" si="99"/>
        <v>0</v>
      </c>
    </row>
    <row r="976" spans="1:7" ht="22.8">
      <c r="A976" s="103" t="s">
        <v>1418</v>
      </c>
      <c r="B976" s="104" t="s">
        <v>1419</v>
      </c>
      <c r="C976" s="66">
        <v>1</v>
      </c>
      <c r="D976" s="66">
        <v>1</v>
      </c>
      <c r="E976" s="204" t="s">
        <v>135</v>
      </c>
      <c r="F976" s="68">
        <v>0</v>
      </c>
      <c r="G976" s="69">
        <f t="shared" si="99"/>
        <v>0</v>
      </c>
    </row>
    <row r="977" spans="1:7" ht="22.8">
      <c r="A977" s="103" t="s">
        <v>1420</v>
      </c>
      <c r="B977" s="104" t="s">
        <v>1421</v>
      </c>
      <c r="C977" s="66">
        <v>1</v>
      </c>
      <c r="D977" s="66">
        <v>1</v>
      </c>
      <c r="E977" s="204" t="s">
        <v>135</v>
      </c>
      <c r="F977" s="68">
        <v>0</v>
      </c>
      <c r="G977" s="69">
        <f t="shared" si="99"/>
        <v>0</v>
      </c>
    </row>
    <row r="978" spans="1:7" ht="22.8">
      <c r="A978" s="103" t="s">
        <v>1422</v>
      </c>
      <c r="B978" s="104" t="s">
        <v>1423</v>
      </c>
      <c r="C978" s="66">
        <v>1</v>
      </c>
      <c r="D978" s="66">
        <v>1</v>
      </c>
      <c r="E978" s="204" t="s">
        <v>135</v>
      </c>
      <c r="F978" s="68">
        <v>0</v>
      </c>
      <c r="G978" s="69">
        <f t="shared" si="99"/>
        <v>0</v>
      </c>
    </row>
    <row r="979" spans="1:7" ht="22.8">
      <c r="A979" s="103" t="s">
        <v>1424</v>
      </c>
      <c r="B979" s="104" t="s">
        <v>1425</v>
      </c>
      <c r="C979" s="66">
        <v>1</v>
      </c>
      <c r="D979" s="66">
        <v>1</v>
      </c>
      <c r="E979" s="204" t="s">
        <v>135</v>
      </c>
      <c r="F979" s="68">
        <v>0</v>
      </c>
      <c r="G979" s="69">
        <f t="shared" si="99"/>
        <v>0</v>
      </c>
    </row>
    <row r="980" spans="1:7" ht="22.8">
      <c r="A980" s="103" t="s">
        <v>1426</v>
      </c>
      <c r="B980" s="189" t="s">
        <v>156</v>
      </c>
      <c r="C980" s="66">
        <v>1</v>
      </c>
      <c r="D980" s="66">
        <v>1</v>
      </c>
      <c r="E980" s="204" t="s">
        <v>135</v>
      </c>
      <c r="F980" s="68">
        <v>0</v>
      </c>
      <c r="G980" s="69">
        <f t="shared" si="99"/>
        <v>0</v>
      </c>
    </row>
    <row r="981" spans="1:7" ht="22.8">
      <c r="A981" s="103" t="s">
        <v>1427</v>
      </c>
      <c r="B981" s="189" t="s">
        <v>158</v>
      </c>
      <c r="C981" s="66">
        <v>1</v>
      </c>
      <c r="D981" s="66">
        <v>1</v>
      </c>
      <c r="E981" s="204" t="s">
        <v>135</v>
      </c>
      <c r="F981" s="68">
        <v>0</v>
      </c>
      <c r="G981" s="69">
        <f t="shared" si="99"/>
        <v>0</v>
      </c>
    </row>
    <row r="982" spans="1:7" ht="22.8">
      <c r="A982" s="103" t="s">
        <v>1428</v>
      </c>
      <c r="B982" s="104" t="s">
        <v>1429</v>
      </c>
      <c r="C982" s="66">
        <v>1</v>
      </c>
      <c r="D982" s="66">
        <v>1</v>
      </c>
      <c r="E982" s="204" t="s">
        <v>135</v>
      </c>
      <c r="F982" s="68">
        <v>0</v>
      </c>
      <c r="G982" s="69">
        <f t="shared" si="99"/>
        <v>0</v>
      </c>
    </row>
    <row r="983" spans="1:7" ht="22.8">
      <c r="A983" s="103" t="s">
        <v>1430</v>
      </c>
      <c r="B983" s="104" t="s">
        <v>191</v>
      </c>
      <c r="C983" s="87"/>
      <c r="D983" s="71">
        <v>0</v>
      </c>
      <c r="E983" s="205" t="s">
        <v>161</v>
      </c>
      <c r="F983" s="73">
        <f>SUM(G966:G979)</f>
        <v>0</v>
      </c>
      <c r="G983" s="69">
        <f>D983*F983</f>
        <v>0</v>
      </c>
    </row>
    <row r="984" spans="1:7" ht="22.8">
      <c r="A984" s="188" t="s">
        <v>1431</v>
      </c>
      <c r="B984" s="85" t="s">
        <v>1432</v>
      </c>
      <c r="C984" s="66">
        <v>1</v>
      </c>
      <c r="D984" s="66">
        <v>1</v>
      </c>
      <c r="E984" s="204" t="s">
        <v>135</v>
      </c>
      <c r="F984" s="68">
        <v>0</v>
      </c>
      <c r="G984" s="69">
        <f t="shared" ref="G984" si="101">C984*D984*F984</f>
        <v>0</v>
      </c>
    </row>
    <row r="985" spans="1:7" ht="22.8">
      <c r="A985" s="103" t="s">
        <v>1433</v>
      </c>
      <c r="B985" s="104" t="s">
        <v>126</v>
      </c>
      <c r="C985" s="66">
        <v>1</v>
      </c>
      <c r="D985" s="66">
        <v>1</v>
      </c>
      <c r="E985" s="204" t="s">
        <v>135</v>
      </c>
      <c r="F985" s="68">
        <v>0</v>
      </c>
      <c r="G985" s="69">
        <f>C985*D985*F985</f>
        <v>0</v>
      </c>
    </row>
    <row r="986" spans="1:7" s="59" customFormat="1" ht="19.2" customHeight="1">
      <c r="A986" s="195">
        <v>60</v>
      </c>
      <c r="B986" s="157" t="s">
        <v>1434</v>
      </c>
      <c r="C986" s="162"/>
      <c r="D986" s="82"/>
      <c r="E986" s="82"/>
      <c r="F986" s="82"/>
      <c r="G986" s="181">
        <f>SUM(G966:G985)</f>
        <v>0</v>
      </c>
    </row>
    <row r="987" spans="1:7" ht="12">
      <c r="A987" s="88"/>
      <c r="D987" s="51"/>
      <c r="G987" s="200"/>
    </row>
    <row r="988" spans="1:7" ht="12">
      <c r="A988" s="192">
        <v>61</v>
      </c>
      <c r="B988" s="153" t="s">
        <v>1435</v>
      </c>
      <c r="C988" s="153"/>
      <c r="D988" s="221"/>
      <c r="E988" s="221"/>
      <c r="F988" s="221"/>
      <c r="G988" s="222"/>
    </row>
    <row r="989" spans="1:7" ht="12">
      <c r="A989" s="223" t="s">
        <v>32</v>
      </c>
      <c r="B989" s="224" t="s">
        <v>122</v>
      </c>
      <c r="C989" s="201" t="s">
        <v>129</v>
      </c>
      <c r="D989" s="202" t="s">
        <v>130</v>
      </c>
      <c r="E989" s="202" t="s">
        <v>131</v>
      </c>
      <c r="F989" s="203" t="s">
        <v>132</v>
      </c>
      <c r="G989" s="225" t="s">
        <v>35</v>
      </c>
    </row>
    <row r="990" spans="1:7" ht="22.8">
      <c r="A990" s="103" t="s">
        <v>1436</v>
      </c>
      <c r="B990" s="104" t="s">
        <v>1437</v>
      </c>
      <c r="C990" s="66">
        <v>1</v>
      </c>
      <c r="D990" s="66">
        <v>1</v>
      </c>
      <c r="E990" s="204" t="s">
        <v>135</v>
      </c>
      <c r="F990" s="68">
        <v>0</v>
      </c>
      <c r="G990" s="69">
        <f t="shared" ref="G990:G997" si="102">C990*D990*F990</f>
        <v>0</v>
      </c>
    </row>
    <row r="991" spans="1:7" ht="22.8">
      <c r="A991" s="232" t="s">
        <v>1438</v>
      </c>
      <c r="B991" s="104" t="s">
        <v>1439</v>
      </c>
      <c r="C991" s="66">
        <v>1</v>
      </c>
      <c r="D991" s="66">
        <v>1</v>
      </c>
      <c r="E991" s="204" t="s">
        <v>135</v>
      </c>
      <c r="F991" s="68">
        <v>0</v>
      </c>
      <c r="G991" s="69">
        <f t="shared" si="102"/>
        <v>0</v>
      </c>
    </row>
    <row r="992" spans="1:7" ht="22.8">
      <c r="A992" s="103" t="s">
        <v>1440</v>
      </c>
      <c r="B992" s="104" t="s">
        <v>1441</v>
      </c>
      <c r="C992" s="66">
        <v>1</v>
      </c>
      <c r="D992" s="66">
        <v>1</v>
      </c>
      <c r="E992" s="204" t="s">
        <v>135</v>
      </c>
      <c r="F992" s="68">
        <v>0</v>
      </c>
      <c r="G992" s="69">
        <f t="shared" si="102"/>
        <v>0</v>
      </c>
    </row>
    <row r="993" spans="1:7" ht="22.8">
      <c r="A993" s="103" t="s">
        <v>1442</v>
      </c>
      <c r="B993" s="104" t="s">
        <v>1443</v>
      </c>
      <c r="C993" s="66">
        <v>1</v>
      </c>
      <c r="D993" s="66">
        <v>1</v>
      </c>
      <c r="E993" s="204" t="s">
        <v>135</v>
      </c>
      <c r="F993" s="68">
        <v>0</v>
      </c>
      <c r="G993" s="69">
        <f t="shared" si="102"/>
        <v>0</v>
      </c>
    </row>
    <row r="994" spans="1:7" ht="22.8">
      <c r="A994" s="103" t="s">
        <v>1444</v>
      </c>
      <c r="B994" s="104" t="s">
        <v>1445</v>
      </c>
      <c r="C994" s="66">
        <v>1</v>
      </c>
      <c r="D994" s="66">
        <v>1</v>
      </c>
      <c r="E994" s="204" t="s">
        <v>135</v>
      </c>
      <c r="F994" s="68">
        <v>0</v>
      </c>
      <c r="G994" s="69">
        <f t="shared" si="102"/>
        <v>0</v>
      </c>
    </row>
    <row r="995" spans="1:7" ht="22.8">
      <c r="A995" s="103" t="s">
        <v>1446</v>
      </c>
      <c r="B995" s="104" t="s">
        <v>1447</v>
      </c>
      <c r="C995" s="66">
        <v>1</v>
      </c>
      <c r="D995" s="66">
        <v>1</v>
      </c>
      <c r="E995" s="204" t="s">
        <v>135</v>
      </c>
      <c r="F995" s="68">
        <v>0</v>
      </c>
      <c r="G995" s="69">
        <f t="shared" si="102"/>
        <v>0</v>
      </c>
    </row>
    <row r="996" spans="1:7" ht="22.8">
      <c r="A996" s="277" t="s">
        <v>1448</v>
      </c>
      <c r="B996" s="244" t="s">
        <v>716</v>
      </c>
      <c r="C996" s="66">
        <v>1</v>
      </c>
      <c r="D996" s="66">
        <v>1</v>
      </c>
      <c r="E996" s="204" t="s">
        <v>135</v>
      </c>
      <c r="F996" s="68">
        <v>0</v>
      </c>
      <c r="G996" s="69">
        <f t="shared" ref="G996" si="103">C996*D996*F996</f>
        <v>0</v>
      </c>
    </row>
    <row r="997" spans="1:7" ht="22.8">
      <c r="A997" s="103" t="s">
        <v>1449</v>
      </c>
      <c r="B997" s="104" t="s">
        <v>126</v>
      </c>
      <c r="C997" s="66">
        <v>1</v>
      </c>
      <c r="D997" s="66">
        <v>1</v>
      </c>
      <c r="E997" s="204" t="s">
        <v>135</v>
      </c>
      <c r="F997" s="68">
        <v>0</v>
      </c>
      <c r="G997" s="69">
        <f t="shared" si="102"/>
        <v>0</v>
      </c>
    </row>
    <row r="998" spans="1:7" s="59" customFormat="1" ht="19.2" customHeight="1">
      <c r="A998" s="195">
        <v>61</v>
      </c>
      <c r="B998" s="157" t="s">
        <v>1450</v>
      </c>
      <c r="C998" s="162"/>
      <c r="D998" s="130"/>
      <c r="E998" s="82"/>
      <c r="F998" s="82"/>
      <c r="G998" s="181">
        <f>SUM(G990:G997)</f>
        <v>0</v>
      </c>
    </row>
    <row r="999" spans="1:7" ht="12">
      <c r="A999" s="88"/>
      <c r="D999" s="88"/>
      <c r="G999" s="200"/>
    </row>
    <row r="1000" spans="1:7" ht="12">
      <c r="A1000" s="192">
        <v>62</v>
      </c>
      <c r="B1000" s="153" t="s">
        <v>1451</v>
      </c>
      <c r="C1000" s="153"/>
      <c r="D1000" s="226"/>
      <c r="E1000" s="221"/>
      <c r="F1000" s="221"/>
      <c r="G1000" s="222"/>
    </row>
    <row r="1001" spans="1:7" ht="12">
      <c r="A1001" s="223" t="s">
        <v>32</v>
      </c>
      <c r="B1001" s="224" t="s">
        <v>122</v>
      </c>
      <c r="C1001" s="201" t="s">
        <v>129</v>
      </c>
      <c r="D1001" s="202" t="s">
        <v>130</v>
      </c>
      <c r="E1001" s="202" t="s">
        <v>131</v>
      </c>
      <c r="F1001" s="203" t="s">
        <v>132</v>
      </c>
      <c r="G1001" s="225" t="s">
        <v>35</v>
      </c>
    </row>
    <row r="1002" spans="1:7">
      <c r="A1002" s="105">
        <v>62.01</v>
      </c>
      <c r="B1002" s="273" t="s">
        <v>1452</v>
      </c>
      <c r="C1002" s="137"/>
      <c r="D1002" s="138"/>
      <c r="E1002" s="139"/>
      <c r="F1002" s="140"/>
      <c r="G1002" s="513">
        <f>(C1003*D1003*F1003)+(C1004*D1004*F1004)</f>
        <v>0</v>
      </c>
    </row>
    <row r="1003" spans="1:7">
      <c r="A1003" s="101"/>
      <c r="B1003" s="176" t="s">
        <v>1453</v>
      </c>
      <c r="C1003" s="133">
        <v>1</v>
      </c>
      <c r="D1003" s="133">
        <v>1</v>
      </c>
      <c r="E1003" s="227" t="s">
        <v>135</v>
      </c>
      <c r="F1003" s="136">
        <v>0</v>
      </c>
      <c r="G1003" s="514"/>
    </row>
    <row r="1004" spans="1:7">
      <c r="A1004" s="102"/>
      <c r="B1004" s="111" t="s">
        <v>1454</v>
      </c>
      <c r="C1004" s="131">
        <v>1</v>
      </c>
      <c r="D1004" s="131">
        <v>1</v>
      </c>
      <c r="E1004" s="228" t="s">
        <v>135</v>
      </c>
      <c r="F1004" s="132">
        <v>0</v>
      </c>
      <c r="G1004" s="514"/>
    </row>
    <row r="1005" spans="1:7">
      <c r="A1005" s="105">
        <v>62.05</v>
      </c>
      <c r="B1005" s="274" t="s">
        <v>1455</v>
      </c>
      <c r="C1005" s="137"/>
      <c r="D1005" s="138"/>
      <c r="E1005" s="139"/>
      <c r="F1005" s="140"/>
      <c r="G1005" s="487">
        <f>(C1006*D1006*F1006)+(C1007*D1007*F1007)+(C1008*D1008*F1008)</f>
        <v>0</v>
      </c>
    </row>
    <row r="1006" spans="1:7">
      <c r="A1006" s="101"/>
      <c r="B1006" s="176" t="s">
        <v>1453</v>
      </c>
      <c r="C1006" s="133">
        <v>1</v>
      </c>
      <c r="D1006" s="133">
        <v>1</v>
      </c>
      <c r="E1006" s="227" t="s">
        <v>135</v>
      </c>
      <c r="F1006" s="136">
        <v>0</v>
      </c>
      <c r="G1006" s="488"/>
    </row>
    <row r="1007" spans="1:7">
      <c r="A1007" s="101"/>
      <c r="B1007" s="176" t="s">
        <v>1456</v>
      </c>
      <c r="C1007" s="133">
        <v>1</v>
      </c>
      <c r="D1007" s="133">
        <v>1</v>
      </c>
      <c r="E1007" s="227" t="s">
        <v>135</v>
      </c>
      <c r="F1007" s="136">
        <v>0</v>
      </c>
      <c r="G1007" s="488"/>
    </row>
    <row r="1008" spans="1:7">
      <c r="A1008" s="102"/>
      <c r="B1008" s="111" t="s">
        <v>1454</v>
      </c>
      <c r="C1008" s="131">
        <v>1</v>
      </c>
      <c r="D1008" s="131">
        <v>1</v>
      </c>
      <c r="E1008" s="228" t="s">
        <v>135</v>
      </c>
      <c r="F1008" s="132">
        <v>0</v>
      </c>
      <c r="G1008" s="489"/>
    </row>
    <row r="1009" spans="1:7" ht="22.8">
      <c r="A1009" s="232">
        <v>62.1</v>
      </c>
      <c r="B1009" s="275" t="s">
        <v>1457</v>
      </c>
      <c r="C1009" s="66">
        <v>1</v>
      </c>
      <c r="D1009" s="66">
        <v>1</v>
      </c>
      <c r="E1009" s="204" t="s">
        <v>135</v>
      </c>
      <c r="F1009" s="68">
        <v>0</v>
      </c>
      <c r="G1009" s="69">
        <f>C1009*D1009*F1009</f>
        <v>0</v>
      </c>
    </row>
    <row r="1010" spans="1:7">
      <c r="A1010" s="105">
        <v>62.15</v>
      </c>
      <c r="B1010" s="274" t="s">
        <v>1458</v>
      </c>
      <c r="C1010" s="137"/>
      <c r="D1010" s="138"/>
      <c r="E1010" s="139"/>
      <c r="F1010" s="140"/>
      <c r="G1010" s="487">
        <f>(C1011*D1011*F1011)+(C1012*D1012*F1012)+(C1013*D1013*F1013)</f>
        <v>0</v>
      </c>
    </row>
    <row r="1011" spans="1:7">
      <c r="A1011" s="101"/>
      <c r="B1011" s="176" t="s">
        <v>1453</v>
      </c>
      <c r="C1011" s="133">
        <v>1</v>
      </c>
      <c r="D1011" s="133">
        <v>1</v>
      </c>
      <c r="E1011" s="227" t="s">
        <v>135</v>
      </c>
      <c r="F1011" s="136">
        <v>0</v>
      </c>
      <c r="G1011" s="488"/>
    </row>
    <row r="1012" spans="1:7">
      <c r="A1012" s="101"/>
      <c r="B1012" s="176" t="s">
        <v>1456</v>
      </c>
      <c r="C1012" s="133">
        <v>1</v>
      </c>
      <c r="D1012" s="133">
        <v>1</v>
      </c>
      <c r="E1012" s="227" t="s">
        <v>135</v>
      </c>
      <c r="F1012" s="136">
        <v>0</v>
      </c>
      <c r="G1012" s="488"/>
    </row>
    <row r="1013" spans="1:7">
      <c r="A1013" s="102"/>
      <c r="B1013" s="111" t="s">
        <v>1454</v>
      </c>
      <c r="C1013" s="131">
        <v>1</v>
      </c>
      <c r="D1013" s="131">
        <v>1</v>
      </c>
      <c r="E1013" s="228" t="s">
        <v>135</v>
      </c>
      <c r="F1013" s="132">
        <v>0</v>
      </c>
      <c r="G1013" s="489"/>
    </row>
    <row r="1014" spans="1:7" ht="22.8">
      <c r="A1014" s="102" t="s">
        <v>1459</v>
      </c>
      <c r="B1014" s="111" t="s">
        <v>1460</v>
      </c>
      <c r="C1014" s="66">
        <v>1</v>
      </c>
      <c r="D1014" s="66">
        <v>1</v>
      </c>
      <c r="E1014" s="204" t="s">
        <v>135</v>
      </c>
      <c r="F1014" s="68">
        <v>0</v>
      </c>
      <c r="G1014" s="69">
        <f>C1014*D1014*F1014</f>
        <v>0</v>
      </c>
    </row>
    <row r="1015" spans="1:7" ht="22.8">
      <c r="A1015" s="102" t="s">
        <v>1461</v>
      </c>
      <c r="B1015" s="111" t="s">
        <v>993</v>
      </c>
      <c r="C1015" s="66">
        <v>1</v>
      </c>
      <c r="D1015" s="66">
        <v>1</v>
      </c>
      <c r="E1015" s="204" t="s">
        <v>135</v>
      </c>
      <c r="F1015" s="68">
        <v>0</v>
      </c>
      <c r="G1015" s="69">
        <f>C1015*D1015*F1015</f>
        <v>0</v>
      </c>
    </row>
    <row r="1016" spans="1:7" ht="22.8">
      <c r="A1016" s="102" t="s">
        <v>1462</v>
      </c>
      <c r="B1016" s="111" t="s">
        <v>1463</v>
      </c>
      <c r="C1016" s="66">
        <v>1</v>
      </c>
      <c r="D1016" s="66">
        <v>1</v>
      </c>
      <c r="E1016" s="204" t="s">
        <v>135</v>
      </c>
      <c r="F1016" s="68">
        <v>0</v>
      </c>
      <c r="G1016" s="69">
        <f t="shared" ref="G1016:G1032" si="104">C1016*D1016*F1016</f>
        <v>0</v>
      </c>
    </row>
    <row r="1017" spans="1:7" ht="22.8">
      <c r="A1017" s="102" t="s">
        <v>1464</v>
      </c>
      <c r="B1017" s="111" t="s">
        <v>1465</v>
      </c>
      <c r="C1017" s="66">
        <v>1</v>
      </c>
      <c r="D1017" s="66">
        <v>1</v>
      </c>
      <c r="E1017" s="204" t="s">
        <v>135</v>
      </c>
      <c r="F1017" s="68">
        <v>0</v>
      </c>
      <c r="G1017" s="69">
        <f t="shared" si="104"/>
        <v>0</v>
      </c>
    </row>
    <row r="1018" spans="1:7" ht="22.8">
      <c r="A1018" s="102" t="s">
        <v>1466</v>
      </c>
      <c r="B1018" s="280" t="s">
        <v>1467</v>
      </c>
      <c r="C1018" s="66">
        <v>1</v>
      </c>
      <c r="D1018" s="66">
        <v>1</v>
      </c>
      <c r="E1018" s="204" t="s">
        <v>135</v>
      </c>
      <c r="F1018" s="68">
        <v>0</v>
      </c>
      <c r="G1018" s="69">
        <f t="shared" si="104"/>
        <v>0</v>
      </c>
    </row>
    <row r="1019" spans="1:7" ht="22.8">
      <c r="A1019" s="102" t="s">
        <v>1468</v>
      </c>
      <c r="B1019" s="280" t="s">
        <v>1469</v>
      </c>
      <c r="C1019" s="66">
        <v>1</v>
      </c>
      <c r="D1019" s="66">
        <v>1</v>
      </c>
      <c r="E1019" s="204" t="s">
        <v>135</v>
      </c>
      <c r="F1019" s="68">
        <v>0</v>
      </c>
      <c r="G1019" s="69">
        <f t="shared" si="104"/>
        <v>0</v>
      </c>
    </row>
    <row r="1020" spans="1:7" ht="22.8">
      <c r="A1020" s="102" t="s">
        <v>1470</v>
      </c>
      <c r="B1020" s="251" t="s">
        <v>1471</v>
      </c>
      <c r="C1020" s="66">
        <v>1</v>
      </c>
      <c r="D1020" s="66">
        <v>1</v>
      </c>
      <c r="E1020" s="204" t="s">
        <v>135</v>
      </c>
      <c r="F1020" s="68">
        <v>0</v>
      </c>
      <c r="G1020" s="69">
        <f t="shared" si="104"/>
        <v>0</v>
      </c>
    </row>
    <row r="1021" spans="1:7" ht="22.8">
      <c r="A1021" s="102" t="s">
        <v>1472</v>
      </c>
      <c r="B1021" s="251" t="s">
        <v>1473</v>
      </c>
      <c r="C1021" s="66">
        <v>1</v>
      </c>
      <c r="D1021" s="66">
        <v>1</v>
      </c>
      <c r="E1021" s="204" t="s">
        <v>135</v>
      </c>
      <c r="F1021" s="68">
        <v>0</v>
      </c>
      <c r="G1021" s="69">
        <f t="shared" si="104"/>
        <v>0</v>
      </c>
    </row>
    <row r="1022" spans="1:7" ht="22.8">
      <c r="A1022" s="102" t="s">
        <v>1474</v>
      </c>
      <c r="B1022" s="251" t="s">
        <v>1475</v>
      </c>
      <c r="C1022" s="66">
        <v>1</v>
      </c>
      <c r="D1022" s="66">
        <v>1</v>
      </c>
      <c r="E1022" s="204" t="s">
        <v>135</v>
      </c>
      <c r="F1022" s="68">
        <v>0</v>
      </c>
      <c r="G1022" s="69">
        <f t="shared" si="104"/>
        <v>0</v>
      </c>
    </row>
    <row r="1023" spans="1:7" ht="22.8">
      <c r="A1023" s="102" t="s">
        <v>1476</v>
      </c>
      <c r="B1023" s="251" t="s">
        <v>1477</v>
      </c>
      <c r="C1023" s="66">
        <v>1</v>
      </c>
      <c r="D1023" s="66">
        <v>1</v>
      </c>
      <c r="E1023" s="204" t="s">
        <v>135</v>
      </c>
      <c r="F1023" s="68">
        <v>0</v>
      </c>
      <c r="G1023" s="69">
        <f t="shared" si="104"/>
        <v>0</v>
      </c>
    </row>
    <row r="1024" spans="1:7" ht="22.8">
      <c r="A1024" s="102" t="s">
        <v>1478</v>
      </c>
      <c r="B1024" s="251" t="s">
        <v>1479</v>
      </c>
      <c r="C1024" s="66">
        <v>1</v>
      </c>
      <c r="D1024" s="66">
        <v>1</v>
      </c>
      <c r="E1024" s="204" t="s">
        <v>135</v>
      </c>
      <c r="F1024" s="68">
        <v>0</v>
      </c>
      <c r="G1024" s="69">
        <f t="shared" si="104"/>
        <v>0</v>
      </c>
    </row>
    <row r="1025" spans="1:7">
      <c r="A1025" s="504">
        <v>62.64</v>
      </c>
      <c r="B1025" s="270" t="s">
        <v>1480</v>
      </c>
      <c r="C1025" s="137"/>
      <c r="D1025" s="138"/>
      <c r="E1025" s="139"/>
      <c r="F1025" s="140"/>
      <c r="G1025" s="487">
        <f>(C1026*D1026*F1026)+(C1027*D1027*F1027)+(C1028*D1028*F1028)</f>
        <v>0</v>
      </c>
    </row>
    <row r="1026" spans="1:7">
      <c r="A1026" s="505"/>
      <c r="B1026" s="276" t="s">
        <v>1481</v>
      </c>
      <c r="C1026" s="133">
        <v>1</v>
      </c>
      <c r="D1026" s="133">
        <v>1</v>
      </c>
      <c r="E1026" s="227" t="s">
        <v>135</v>
      </c>
      <c r="F1026" s="136">
        <v>0</v>
      </c>
      <c r="G1026" s="488"/>
    </row>
    <row r="1027" spans="1:7">
      <c r="A1027" s="505"/>
      <c r="B1027" s="276" t="s">
        <v>1482</v>
      </c>
      <c r="C1027" s="133">
        <v>1</v>
      </c>
      <c r="D1027" s="133">
        <v>1</v>
      </c>
      <c r="E1027" s="227" t="s">
        <v>135</v>
      </c>
      <c r="F1027" s="136">
        <v>0</v>
      </c>
      <c r="G1027" s="488"/>
    </row>
    <row r="1028" spans="1:7">
      <c r="A1028" s="506"/>
      <c r="B1028" s="111" t="s">
        <v>1483</v>
      </c>
      <c r="C1028" s="131">
        <v>1</v>
      </c>
      <c r="D1028" s="131">
        <v>1</v>
      </c>
      <c r="E1028" s="228" t="s">
        <v>135</v>
      </c>
      <c r="F1028" s="132">
        <v>0</v>
      </c>
      <c r="G1028" s="489"/>
    </row>
    <row r="1029" spans="1:7" ht="34.200000000000003">
      <c r="A1029" s="102" t="s">
        <v>1484</v>
      </c>
      <c r="B1029" s="111" t="s">
        <v>1485</v>
      </c>
      <c r="C1029" s="66">
        <v>1</v>
      </c>
      <c r="D1029" s="66">
        <v>1</v>
      </c>
      <c r="E1029" s="204" t="s">
        <v>135</v>
      </c>
      <c r="F1029" s="68">
        <v>0</v>
      </c>
      <c r="G1029" s="69">
        <f t="shared" si="104"/>
        <v>0</v>
      </c>
    </row>
    <row r="1030" spans="1:7" ht="22.8">
      <c r="A1030" s="102" t="s">
        <v>1486</v>
      </c>
      <c r="B1030" s="111" t="s">
        <v>1487</v>
      </c>
      <c r="C1030" s="66">
        <v>1</v>
      </c>
      <c r="D1030" s="66">
        <v>1</v>
      </c>
      <c r="E1030" s="204" t="s">
        <v>135</v>
      </c>
      <c r="F1030" s="68">
        <v>0</v>
      </c>
      <c r="G1030" s="69">
        <f t="shared" si="104"/>
        <v>0</v>
      </c>
    </row>
    <row r="1031" spans="1:7" ht="22.8">
      <c r="A1031" s="102" t="s">
        <v>1488</v>
      </c>
      <c r="B1031" s="111" t="s">
        <v>1489</v>
      </c>
      <c r="C1031" s="66">
        <v>1</v>
      </c>
      <c r="D1031" s="66">
        <v>1</v>
      </c>
      <c r="E1031" s="204" t="s">
        <v>135</v>
      </c>
      <c r="F1031" s="68">
        <v>0</v>
      </c>
      <c r="G1031" s="69">
        <f t="shared" si="104"/>
        <v>0</v>
      </c>
    </row>
    <row r="1032" spans="1:7" ht="22.8">
      <c r="A1032" s="103" t="s">
        <v>1490</v>
      </c>
      <c r="B1032" s="189" t="s">
        <v>126</v>
      </c>
      <c r="C1032" s="66">
        <v>1</v>
      </c>
      <c r="D1032" s="66">
        <v>1</v>
      </c>
      <c r="E1032" s="204" t="s">
        <v>135</v>
      </c>
      <c r="F1032" s="68">
        <v>0</v>
      </c>
      <c r="G1032" s="69">
        <f t="shared" si="104"/>
        <v>0</v>
      </c>
    </row>
    <row r="1033" spans="1:7" s="59" customFormat="1" ht="19.2" customHeight="1">
      <c r="A1033" s="195">
        <v>62</v>
      </c>
      <c r="B1033" s="157" t="s">
        <v>1491</v>
      </c>
      <c r="C1033" s="162"/>
      <c r="D1033" s="82"/>
      <c r="E1033" s="82"/>
      <c r="F1033" s="82"/>
      <c r="G1033" s="181">
        <f>SUM(G1002:G1032)</f>
        <v>0</v>
      </c>
    </row>
    <row r="1034" spans="1:7">
      <c r="A1034" s="75"/>
      <c r="D1034" s="51"/>
      <c r="G1034" s="77"/>
    </row>
    <row r="1035" spans="1:7" ht="12">
      <c r="A1035" s="192">
        <v>63</v>
      </c>
      <c r="B1035" s="153" t="s">
        <v>1492</v>
      </c>
      <c r="C1035" s="153"/>
      <c r="D1035" s="221"/>
      <c r="E1035" s="221"/>
      <c r="F1035" s="221"/>
      <c r="G1035" s="222"/>
    </row>
    <row r="1036" spans="1:7" ht="12">
      <c r="A1036" s="223" t="s">
        <v>32</v>
      </c>
      <c r="B1036" s="224" t="s">
        <v>122</v>
      </c>
      <c r="C1036" s="63" t="s">
        <v>129</v>
      </c>
      <c r="D1036" s="64" t="s">
        <v>130</v>
      </c>
      <c r="E1036" s="64" t="s">
        <v>131</v>
      </c>
      <c r="F1036" s="65" t="s">
        <v>132</v>
      </c>
      <c r="G1036" s="225" t="s">
        <v>35</v>
      </c>
    </row>
    <row r="1037" spans="1:7">
      <c r="A1037" s="105">
        <v>63.01</v>
      </c>
      <c r="B1037" s="177" t="s">
        <v>1493</v>
      </c>
      <c r="C1037" s="137"/>
      <c r="D1037" s="138"/>
      <c r="E1037" s="139"/>
      <c r="F1037" s="140"/>
      <c r="G1037" s="485">
        <f>(C1038*D1038*F1038)+(C1039*D1039*F1039)</f>
        <v>0</v>
      </c>
    </row>
    <row r="1038" spans="1:7">
      <c r="A1038" s="101"/>
      <c r="B1038" s="176" t="s">
        <v>1124</v>
      </c>
      <c r="C1038" s="133">
        <v>1</v>
      </c>
      <c r="D1038" s="133">
        <v>1</v>
      </c>
      <c r="E1038" s="134" t="s">
        <v>135</v>
      </c>
      <c r="F1038" s="136">
        <v>0</v>
      </c>
      <c r="G1038" s="486"/>
    </row>
    <row r="1039" spans="1:7">
      <c r="A1039" s="102"/>
      <c r="B1039" s="111" t="s">
        <v>84</v>
      </c>
      <c r="C1039" s="131">
        <v>1</v>
      </c>
      <c r="D1039" s="131">
        <v>1</v>
      </c>
      <c r="E1039" s="135" t="s">
        <v>135</v>
      </c>
      <c r="F1039" s="132">
        <v>0</v>
      </c>
      <c r="G1039" s="486"/>
    </row>
    <row r="1040" spans="1:7">
      <c r="A1040" s="105">
        <v>63.05</v>
      </c>
      <c r="B1040" s="177" t="s">
        <v>1494</v>
      </c>
      <c r="C1040" s="137"/>
      <c r="D1040" s="138"/>
      <c r="E1040" s="139"/>
      <c r="F1040" s="140"/>
      <c r="G1040" s="485">
        <f>(C1041*D1041*F1041)+(C1042*D1042*F1042)</f>
        <v>0</v>
      </c>
    </row>
    <row r="1041" spans="1:7">
      <c r="A1041" s="101"/>
      <c r="B1041" s="176" t="s">
        <v>1124</v>
      </c>
      <c r="C1041" s="133">
        <v>1</v>
      </c>
      <c r="D1041" s="133">
        <v>1</v>
      </c>
      <c r="E1041" s="134" t="s">
        <v>135</v>
      </c>
      <c r="F1041" s="136">
        <v>0</v>
      </c>
      <c r="G1041" s="486"/>
    </row>
    <row r="1042" spans="1:7">
      <c r="A1042" s="102"/>
      <c r="B1042" s="111" t="s">
        <v>84</v>
      </c>
      <c r="C1042" s="131">
        <v>1</v>
      </c>
      <c r="D1042" s="131">
        <v>1</v>
      </c>
      <c r="E1042" s="135" t="s">
        <v>135</v>
      </c>
      <c r="F1042" s="132">
        <v>0</v>
      </c>
      <c r="G1042" s="486"/>
    </row>
    <row r="1043" spans="1:7">
      <c r="A1043" s="105">
        <v>63.1</v>
      </c>
      <c r="B1043" s="177" t="s">
        <v>1495</v>
      </c>
      <c r="C1043" s="137"/>
      <c r="D1043" s="138"/>
      <c r="E1043" s="139"/>
      <c r="F1043" s="140"/>
      <c r="G1043" s="485">
        <f>(C1044*D1044*F1044)+(C1045*D1045*F1045)</f>
        <v>0</v>
      </c>
    </row>
    <row r="1044" spans="1:7">
      <c r="A1044" s="101"/>
      <c r="B1044" s="176" t="s">
        <v>1496</v>
      </c>
      <c r="C1044" s="133">
        <v>1</v>
      </c>
      <c r="D1044" s="133">
        <v>1</v>
      </c>
      <c r="E1044" s="134" t="s">
        <v>135</v>
      </c>
      <c r="F1044" s="136">
        <v>0</v>
      </c>
      <c r="G1044" s="486"/>
    </row>
    <row r="1045" spans="1:7">
      <c r="A1045" s="102"/>
      <c r="B1045" s="111" t="s">
        <v>84</v>
      </c>
      <c r="C1045" s="131">
        <v>1</v>
      </c>
      <c r="D1045" s="131">
        <v>1</v>
      </c>
      <c r="E1045" s="135" t="s">
        <v>135</v>
      </c>
      <c r="F1045" s="132">
        <v>0</v>
      </c>
      <c r="G1045" s="486"/>
    </row>
    <row r="1046" spans="1:7">
      <c r="A1046" s="105">
        <v>63.15</v>
      </c>
      <c r="B1046" s="177" t="s">
        <v>1497</v>
      </c>
      <c r="C1046" s="137"/>
      <c r="D1046" s="138"/>
      <c r="E1046" s="139"/>
      <c r="F1046" s="140"/>
      <c r="G1046" s="485">
        <f>(C1047*D1047*F1047)+(C1048*D1048*F1048)</f>
        <v>0</v>
      </c>
    </row>
    <row r="1047" spans="1:7">
      <c r="A1047" s="101"/>
      <c r="B1047" s="176" t="s">
        <v>1496</v>
      </c>
      <c r="C1047" s="133">
        <v>1</v>
      </c>
      <c r="D1047" s="133">
        <v>1</v>
      </c>
      <c r="E1047" s="134" t="s">
        <v>135</v>
      </c>
      <c r="F1047" s="136">
        <v>0</v>
      </c>
      <c r="G1047" s="486"/>
    </row>
    <row r="1048" spans="1:7">
      <c r="A1048" s="102"/>
      <c r="B1048" s="111" t="s">
        <v>84</v>
      </c>
      <c r="C1048" s="131">
        <v>1</v>
      </c>
      <c r="D1048" s="131">
        <v>1</v>
      </c>
      <c r="E1048" s="135" t="s">
        <v>135</v>
      </c>
      <c r="F1048" s="132">
        <v>0</v>
      </c>
      <c r="G1048" s="486"/>
    </row>
    <row r="1049" spans="1:7">
      <c r="A1049" s="105">
        <v>63.2</v>
      </c>
      <c r="B1049" s="177" t="s">
        <v>1498</v>
      </c>
      <c r="C1049" s="137"/>
      <c r="D1049" s="138"/>
      <c r="E1049" s="139"/>
      <c r="F1049" s="140"/>
      <c r="G1049" s="485">
        <f>(C1050*D1050*F1050)+(C1051*D1051*F1051)</f>
        <v>0</v>
      </c>
    </row>
    <row r="1050" spans="1:7">
      <c r="A1050" s="101"/>
      <c r="B1050" s="176" t="s">
        <v>1496</v>
      </c>
      <c r="C1050" s="133">
        <v>1</v>
      </c>
      <c r="D1050" s="133">
        <v>1</v>
      </c>
      <c r="E1050" s="134" t="s">
        <v>135</v>
      </c>
      <c r="F1050" s="136">
        <v>0</v>
      </c>
      <c r="G1050" s="486"/>
    </row>
    <row r="1051" spans="1:7">
      <c r="A1051" s="102"/>
      <c r="B1051" s="111" t="s">
        <v>84</v>
      </c>
      <c r="C1051" s="131">
        <v>1</v>
      </c>
      <c r="D1051" s="131">
        <v>1</v>
      </c>
      <c r="E1051" s="135" t="s">
        <v>135</v>
      </c>
      <c r="F1051" s="132">
        <v>0</v>
      </c>
      <c r="G1051" s="486"/>
    </row>
    <row r="1052" spans="1:7">
      <c r="A1052" s="105">
        <v>63.25</v>
      </c>
      <c r="B1052" s="177" t="s">
        <v>1499</v>
      </c>
      <c r="C1052" s="137"/>
      <c r="D1052" s="138"/>
      <c r="E1052" s="139"/>
      <c r="F1052" s="140"/>
      <c r="G1052" s="485">
        <f>(C1053*D1053*F1053)+(C1054*D1054*F1054)</f>
        <v>0</v>
      </c>
    </row>
    <row r="1053" spans="1:7">
      <c r="A1053" s="101"/>
      <c r="B1053" s="176" t="s">
        <v>1496</v>
      </c>
      <c r="C1053" s="133">
        <v>1</v>
      </c>
      <c r="D1053" s="133">
        <v>1</v>
      </c>
      <c r="E1053" s="134" t="s">
        <v>135</v>
      </c>
      <c r="F1053" s="136">
        <v>0</v>
      </c>
      <c r="G1053" s="486"/>
    </row>
    <row r="1054" spans="1:7">
      <c r="A1054" s="102"/>
      <c r="B1054" s="111" t="s">
        <v>84</v>
      </c>
      <c r="C1054" s="131">
        <v>1</v>
      </c>
      <c r="D1054" s="131">
        <v>1</v>
      </c>
      <c r="E1054" s="135" t="s">
        <v>135</v>
      </c>
      <c r="F1054" s="132">
        <v>0</v>
      </c>
      <c r="G1054" s="486"/>
    </row>
    <row r="1055" spans="1:7">
      <c r="A1055" s="105">
        <v>63.3</v>
      </c>
      <c r="B1055" s="177" t="s">
        <v>1500</v>
      </c>
      <c r="C1055" s="137"/>
      <c r="D1055" s="138"/>
      <c r="E1055" s="139"/>
      <c r="F1055" s="140"/>
      <c r="G1055" s="492">
        <f>(C1056*D1056*F1056)+(C1057*D1057*F1057)+(C1058*D1058*F1058)</f>
        <v>0</v>
      </c>
    </row>
    <row r="1056" spans="1:7">
      <c r="A1056" s="101"/>
      <c r="B1056" s="176" t="s">
        <v>1501</v>
      </c>
      <c r="C1056" s="133">
        <v>1</v>
      </c>
      <c r="D1056" s="133">
        <v>1</v>
      </c>
      <c r="E1056" s="134" t="s">
        <v>135</v>
      </c>
      <c r="F1056" s="136">
        <v>0</v>
      </c>
      <c r="G1056" s="493"/>
    </row>
    <row r="1057" spans="1:7">
      <c r="A1057" s="101"/>
      <c r="B1057" s="176" t="s">
        <v>1502</v>
      </c>
      <c r="C1057" s="133">
        <v>1</v>
      </c>
      <c r="D1057" s="133">
        <v>1</v>
      </c>
      <c r="E1057" s="134" t="s">
        <v>135</v>
      </c>
      <c r="F1057" s="136">
        <v>0</v>
      </c>
      <c r="G1057" s="493"/>
    </row>
    <row r="1058" spans="1:7">
      <c r="A1058" s="102"/>
      <c r="B1058" s="111" t="s">
        <v>1503</v>
      </c>
      <c r="C1058" s="131">
        <v>1</v>
      </c>
      <c r="D1058" s="131">
        <v>1</v>
      </c>
      <c r="E1058" s="135" t="s">
        <v>135</v>
      </c>
      <c r="F1058" s="132">
        <v>0</v>
      </c>
      <c r="G1058" s="494"/>
    </row>
    <row r="1059" spans="1:7">
      <c r="A1059" s="105">
        <v>63.35</v>
      </c>
      <c r="B1059" s="177" t="s">
        <v>1504</v>
      </c>
      <c r="C1059" s="137"/>
      <c r="D1059" s="138"/>
      <c r="E1059" s="139"/>
      <c r="F1059" s="140"/>
      <c r="G1059" s="485">
        <f>(C1060*D1060*F1060)+(C1061*D1061*F1061)</f>
        <v>0</v>
      </c>
    </row>
    <row r="1060" spans="1:7">
      <c r="A1060" s="101"/>
      <c r="B1060" s="176" t="s">
        <v>1496</v>
      </c>
      <c r="C1060" s="133">
        <v>1</v>
      </c>
      <c r="D1060" s="133">
        <v>1</v>
      </c>
      <c r="E1060" s="134" t="s">
        <v>135</v>
      </c>
      <c r="F1060" s="136">
        <v>0</v>
      </c>
      <c r="G1060" s="486"/>
    </row>
    <row r="1061" spans="1:7">
      <c r="A1061" s="102"/>
      <c r="B1061" s="111" t="s">
        <v>1505</v>
      </c>
      <c r="C1061" s="131">
        <v>1</v>
      </c>
      <c r="D1061" s="131">
        <v>1</v>
      </c>
      <c r="E1061" s="135" t="s">
        <v>135</v>
      </c>
      <c r="F1061" s="132">
        <v>0</v>
      </c>
      <c r="G1061" s="486"/>
    </row>
    <row r="1062" spans="1:7" ht="22.8">
      <c r="A1062" s="103" t="s">
        <v>1506</v>
      </c>
      <c r="B1062" s="104" t="s">
        <v>1507</v>
      </c>
      <c r="C1062" s="66">
        <v>1</v>
      </c>
      <c r="D1062" s="66">
        <v>1</v>
      </c>
      <c r="E1062" s="67" t="s">
        <v>135</v>
      </c>
      <c r="F1062" s="68">
        <v>0</v>
      </c>
      <c r="G1062" s="69">
        <f>C1062*D1062*F1062</f>
        <v>0</v>
      </c>
    </row>
    <row r="1063" spans="1:7" ht="22.8">
      <c r="A1063" s="91" t="s">
        <v>1508</v>
      </c>
      <c r="B1063" s="104" t="s">
        <v>126</v>
      </c>
      <c r="C1063" s="66">
        <v>1</v>
      </c>
      <c r="D1063" s="66">
        <v>1</v>
      </c>
      <c r="E1063" s="67" t="s">
        <v>135</v>
      </c>
      <c r="F1063" s="68">
        <v>0</v>
      </c>
      <c r="G1063" s="69">
        <f>C1063*D1063*F1063</f>
        <v>0</v>
      </c>
    </row>
    <row r="1064" spans="1:7" s="59" customFormat="1" ht="19.2" customHeight="1">
      <c r="A1064" s="195">
        <v>63</v>
      </c>
      <c r="B1064" s="157" t="s">
        <v>1509</v>
      </c>
      <c r="C1064" s="162"/>
      <c r="D1064" s="82"/>
      <c r="E1064" s="82"/>
      <c r="F1064" s="82"/>
      <c r="G1064" s="181">
        <f>SUM(G1037:G1063)</f>
        <v>0</v>
      </c>
    </row>
    <row r="1065" spans="1:7">
      <c r="A1065" s="75"/>
      <c r="D1065" s="51"/>
      <c r="G1065" s="77"/>
    </row>
    <row r="1066" spans="1:7" ht="12">
      <c r="A1066" s="196">
        <v>64</v>
      </c>
      <c r="B1066" s="156" t="s">
        <v>1510</v>
      </c>
      <c r="C1066" s="156"/>
      <c r="D1066" s="199"/>
      <c r="E1066" s="199"/>
      <c r="F1066" s="199"/>
      <c r="G1066" s="200"/>
    </row>
    <row r="1067" spans="1:7" ht="12">
      <c r="A1067" s="160" t="s">
        <v>32</v>
      </c>
      <c r="B1067" s="197" t="s">
        <v>122</v>
      </c>
      <c r="C1067" s="63" t="s">
        <v>129</v>
      </c>
      <c r="D1067" s="64" t="s">
        <v>130</v>
      </c>
      <c r="E1067" s="64" t="s">
        <v>131</v>
      </c>
      <c r="F1067" s="65" t="s">
        <v>132</v>
      </c>
      <c r="G1067" s="142" t="s">
        <v>35</v>
      </c>
    </row>
    <row r="1068" spans="1:7" ht="22.8">
      <c r="A1068" s="103" t="s">
        <v>1511</v>
      </c>
      <c r="B1068" s="104" t="s">
        <v>1512</v>
      </c>
      <c r="C1068" s="66">
        <v>1</v>
      </c>
      <c r="D1068" s="66">
        <v>1</v>
      </c>
      <c r="E1068" s="67" t="s">
        <v>135</v>
      </c>
      <c r="F1068" s="68">
        <v>0</v>
      </c>
      <c r="G1068" s="69">
        <f t="shared" ref="G1068:G1085" si="105">C1068*D1068*F1068</f>
        <v>0</v>
      </c>
    </row>
    <row r="1069" spans="1:7" ht="22.8">
      <c r="A1069" s="103" t="s">
        <v>1513</v>
      </c>
      <c r="B1069" s="104" t="s">
        <v>1514</v>
      </c>
      <c r="C1069" s="66">
        <v>1</v>
      </c>
      <c r="D1069" s="66">
        <v>1</v>
      </c>
      <c r="E1069" s="67" t="s">
        <v>135</v>
      </c>
      <c r="F1069" s="68">
        <v>0</v>
      </c>
      <c r="G1069" s="69">
        <f t="shared" si="105"/>
        <v>0</v>
      </c>
    </row>
    <row r="1070" spans="1:7" ht="22.8">
      <c r="A1070" s="103" t="s">
        <v>1515</v>
      </c>
      <c r="B1070" s="104" t="s">
        <v>1516</v>
      </c>
      <c r="C1070" s="66">
        <v>1</v>
      </c>
      <c r="D1070" s="66">
        <v>1</v>
      </c>
      <c r="E1070" s="67" t="s">
        <v>135</v>
      </c>
      <c r="F1070" s="68">
        <v>0</v>
      </c>
      <c r="G1070" s="69">
        <f t="shared" si="105"/>
        <v>0</v>
      </c>
    </row>
    <row r="1071" spans="1:7" ht="22.8">
      <c r="A1071" s="103" t="s">
        <v>1517</v>
      </c>
      <c r="B1071" s="104" t="s">
        <v>1518</v>
      </c>
      <c r="C1071" s="66">
        <v>1</v>
      </c>
      <c r="D1071" s="66">
        <v>1</v>
      </c>
      <c r="E1071" s="67" t="s">
        <v>135</v>
      </c>
      <c r="F1071" s="68">
        <v>0</v>
      </c>
      <c r="G1071" s="69">
        <f t="shared" si="105"/>
        <v>0</v>
      </c>
    </row>
    <row r="1072" spans="1:7" ht="22.8">
      <c r="A1072" s="103" t="s">
        <v>1519</v>
      </c>
      <c r="B1072" s="104" t="s">
        <v>1520</v>
      </c>
      <c r="C1072" s="66">
        <v>1</v>
      </c>
      <c r="D1072" s="66">
        <v>1</v>
      </c>
      <c r="E1072" s="67" t="s">
        <v>135</v>
      </c>
      <c r="F1072" s="68">
        <v>0</v>
      </c>
      <c r="G1072" s="69">
        <f t="shared" si="105"/>
        <v>0</v>
      </c>
    </row>
    <row r="1073" spans="1:7" ht="22.8">
      <c r="A1073" s="103" t="s">
        <v>1521</v>
      </c>
      <c r="B1073" s="104" t="s">
        <v>1522</v>
      </c>
      <c r="C1073" s="66">
        <v>1</v>
      </c>
      <c r="D1073" s="66">
        <v>1</v>
      </c>
      <c r="E1073" s="67" t="s">
        <v>135</v>
      </c>
      <c r="F1073" s="68">
        <v>0</v>
      </c>
      <c r="G1073" s="69">
        <f t="shared" si="105"/>
        <v>0</v>
      </c>
    </row>
    <row r="1074" spans="1:7" ht="22.8">
      <c r="A1074" s="103" t="s">
        <v>1523</v>
      </c>
      <c r="B1074" s="244" t="s">
        <v>1524</v>
      </c>
      <c r="C1074" s="66">
        <v>1</v>
      </c>
      <c r="D1074" s="66">
        <v>1</v>
      </c>
      <c r="E1074" s="67" t="s">
        <v>135</v>
      </c>
      <c r="F1074" s="68">
        <v>0</v>
      </c>
      <c r="G1074" s="69">
        <f t="shared" si="105"/>
        <v>0</v>
      </c>
    </row>
    <row r="1075" spans="1:7" ht="22.8">
      <c r="A1075" s="103" t="s">
        <v>1525</v>
      </c>
      <c r="B1075" s="244" t="s">
        <v>1526</v>
      </c>
      <c r="C1075" s="66">
        <v>1</v>
      </c>
      <c r="D1075" s="66">
        <v>1</v>
      </c>
      <c r="E1075" s="67" t="s">
        <v>135</v>
      </c>
      <c r="F1075" s="68">
        <v>0</v>
      </c>
      <c r="G1075" s="69">
        <f t="shared" si="105"/>
        <v>0</v>
      </c>
    </row>
    <row r="1076" spans="1:7" ht="22.8">
      <c r="A1076" s="103" t="s">
        <v>1527</v>
      </c>
      <c r="B1076" s="244" t="s">
        <v>1528</v>
      </c>
      <c r="C1076" s="66">
        <v>1</v>
      </c>
      <c r="D1076" s="66">
        <v>1</v>
      </c>
      <c r="E1076" s="67" t="s">
        <v>135</v>
      </c>
      <c r="F1076" s="68">
        <v>0</v>
      </c>
      <c r="G1076" s="69">
        <f t="shared" si="105"/>
        <v>0</v>
      </c>
    </row>
    <row r="1077" spans="1:7" ht="22.8">
      <c r="A1077" s="102" t="s">
        <v>1529</v>
      </c>
      <c r="B1077" s="280" t="s">
        <v>1530</v>
      </c>
      <c r="C1077" s="66">
        <v>1</v>
      </c>
      <c r="D1077" s="66">
        <v>1</v>
      </c>
      <c r="E1077" s="67" t="s">
        <v>135</v>
      </c>
      <c r="F1077" s="68">
        <v>0</v>
      </c>
      <c r="G1077" s="69">
        <f t="shared" si="105"/>
        <v>0</v>
      </c>
    </row>
    <row r="1078" spans="1:7" ht="22.8">
      <c r="A1078" s="103" t="s">
        <v>1531</v>
      </c>
      <c r="B1078" s="281" t="s">
        <v>1532</v>
      </c>
      <c r="C1078" s="66">
        <v>1</v>
      </c>
      <c r="D1078" s="66">
        <v>1</v>
      </c>
      <c r="E1078" s="67" t="s">
        <v>135</v>
      </c>
      <c r="F1078" s="68">
        <v>0</v>
      </c>
      <c r="G1078" s="69">
        <f t="shared" si="105"/>
        <v>0</v>
      </c>
    </row>
    <row r="1079" spans="1:7" ht="22.8">
      <c r="A1079" s="103" t="s">
        <v>1533</v>
      </c>
      <c r="B1079" s="244" t="s">
        <v>1534</v>
      </c>
      <c r="C1079" s="66">
        <v>1</v>
      </c>
      <c r="D1079" s="66">
        <v>1</v>
      </c>
      <c r="E1079" s="67" t="s">
        <v>135</v>
      </c>
      <c r="F1079" s="68">
        <v>0</v>
      </c>
      <c r="G1079" s="69">
        <f t="shared" si="105"/>
        <v>0</v>
      </c>
    </row>
    <row r="1080" spans="1:7" ht="22.8">
      <c r="A1080" s="102" t="s">
        <v>1535</v>
      </c>
      <c r="B1080" s="251" t="s">
        <v>1536</v>
      </c>
      <c r="C1080" s="66">
        <v>1</v>
      </c>
      <c r="D1080" s="66">
        <v>1</v>
      </c>
      <c r="E1080" s="67" t="s">
        <v>135</v>
      </c>
      <c r="F1080" s="68">
        <v>0</v>
      </c>
      <c r="G1080" s="69">
        <f t="shared" si="105"/>
        <v>0</v>
      </c>
    </row>
    <row r="1081" spans="1:7" ht="22.8">
      <c r="A1081" s="102" t="s">
        <v>1537</v>
      </c>
      <c r="B1081" s="251" t="s">
        <v>1538</v>
      </c>
      <c r="C1081" s="66">
        <v>1</v>
      </c>
      <c r="D1081" s="66">
        <v>1</v>
      </c>
      <c r="E1081" s="67" t="s">
        <v>135</v>
      </c>
      <c r="F1081" s="68">
        <v>0</v>
      </c>
      <c r="G1081" s="69">
        <f t="shared" si="105"/>
        <v>0</v>
      </c>
    </row>
    <row r="1082" spans="1:7" ht="22.8">
      <c r="A1082" s="102" t="s">
        <v>1539</v>
      </c>
      <c r="B1082" s="251" t="s">
        <v>1540</v>
      </c>
      <c r="C1082" s="66">
        <v>1</v>
      </c>
      <c r="D1082" s="66">
        <v>1</v>
      </c>
      <c r="E1082" s="67" t="s">
        <v>135</v>
      </c>
      <c r="F1082" s="68">
        <v>0</v>
      </c>
      <c r="G1082" s="69">
        <f t="shared" si="105"/>
        <v>0</v>
      </c>
    </row>
    <row r="1083" spans="1:7" ht="22.8">
      <c r="A1083" s="102" t="s">
        <v>1541</v>
      </c>
      <c r="B1083" s="251" t="s">
        <v>1542</v>
      </c>
      <c r="C1083" s="66">
        <v>1</v>
      </c>
      <c r="D1083" s="66">
        <v>1</v>
      </c>
      <c r="E1083" s="67" t="s">
        <v>135</v>
      </c>
      <c r="F1083" s="68">
        <v>0</v>
      </c>
      <c r="G1083" s="69">
        <f t="shared" si="105"/>
        <v>0</v>
      </c>
    </row>
    <row r="1084" spans="1:7" ht="22.8">
      <c r="A1084" s="102" t="s">
        <v>1543</v>
      </c>
      <c r="B1084" s="111" t="s">
        <v>1544</v>
      </c>
      <c r="C1084" s="66">
        <v>1</v>
      </c>
      <c r="D1084" s="66">
        <v>1</v>
      </c>
      <c r="E1084" s="67" t="s">
        <v>135</v>
      </c>
      <c r="F1084" s="68">
        <v>0</v>
      </c>
      <c r="G1084" s="69">
        <f t="shared" si="105"/>
        <v>0</v>
      </c>
    </row>
    <row r="1085" spans="1:7" ht="22.8">
      <c r="A1085" s="103" t="s">
        <v>1545</v>
      </c>
      <c r="B1085" s="104" t="s">
        <v>126</v>
      </c>
      <c r="C1085" s="66">
        <v>1</v>
      </c>
      <c r="D1085" s="66">
        <v>1</v>
      </c>
      <c r="E1085" s="67" t="s">
        <v>135</v>
      </c>
      <c r="F1085" s="68">
        <v>0</v>
      </c>
      <c r="G1085" s="69">
        <f t="shared" si="105"/>
        <v>0</v>
      </c>
    </row>
    <row r="1086" spans="1:7" s="59" customFormat="1" ht="19.2" customHeight="1">
      <c r="A1086" s="195">
        <v>64</v>
      </c>
      <c r="B1086" s="157" t="s">
        <v>1546</v>
      </c>
      <c r="C1086" s="162"/>
      <c r="D1086" s="82"/>
      <c r="E1086" s="82"/>
      <c r="F1086" s="82"/>
      <c r="G1086" s="181">
        <f>SUM(G1068:G1085)</f>
        <v>0</v>
      </c>
    </row>
    <row r="1087" spans="1:7">
      <c r="A1087" s="75"/>
      <c r="D1087" s="51"/>
      <c r="G1087" s="77"/>
    </row>
    <row r="1088" spans="1:7" ht="12">
      <c r="A1088" s="196">
        <v>65</v>
      </c>
      <c r="B1088" s="156" t="s">
        <v>1547</v>
      </c>
      <c r="C1088" s="156"/>
      <c r="D1088" s="199"/>
      <c r="E1088" s="199"/>
      <c r="F1088" s="199"/>
      <c r="G1088" s="200"/>
    </row>
    <row r="1089" spans="1:7" ht="12">
      <c r="A1089" s="160" t="s">
        <v>32</v>
      </c>
      <c r="B1089" s="197" t="s">
        <v>122</v>
      </c>
      <c r="C1089" s="63" t="s">
        <v>129</v>
      </c>
      <c r="D1089" s="64" t="s">
        <v>130</v>
      </c>
      <c r="E1089" s="64" t="s">
        <v>131</v>
      </c>
      <c r="F1089" s="65" t="s">
        <v>132</v>
      </c>
      <c r="G1089" s="142" t="s">
        <v>35</v>
      </c>
    </row>
    <row r="1090" spans="1:7" ht="22.8">
      <c r="A1090" s="103" t="s">
        <v>1548</v>
      </c>
      <c r="B1090" s="104" t="s">
        <v>1549</v>
      </c>
      <c r="C1090" s="66">
        <v>1</v>
      </c>
      <c r="D1090" s="66">
        <v>1</v>
      </c>
      <c r="E1090" s="67" t="s">
        <v>135</v>
      </c>
      <c r="F1090" s="68">
        <v>0</v>
      </c>
      <c r="G1090" s="69">
        <f>C1090*D1090*F1090</f>
        <v>0</v>
      </c>
    </row>
    <row r="1091" spans="1:7" ht="22.8">
      <c r="A1091" s="102" t="s">
        <v>1550</v>
      </c>
      <c r="B1091" s="111" t="s">
        <v>1551</v>
      </c>
      <c r="C1091" s="66">
        <v>1</v>
      </c>
      <c r="D1091" s="66">
        <v>1</v>
      </c>
      <c r="E1091" s="67" t="s">
        <v>135</v>
      </c>
      <c r="F1091" s="68">
        <v>0</v>
      </c>
      <c r="G1091" s="69">
        <f>C1091*D1091*F1091</f>
        <v>0</v>
      </c>
    </row>
    <row r="1092" spans="1:7" ht="22.8">
      <c r="A1092" s="103" t="s">
        <v>1552</v>
      </c>
      <c r="B1092" s="104" t="s">
        <v>1553</v>
      </c>
      <c r="C1092" s="66">
        <v>1</v>
      </c>
      <c r="D1092" s="66">
        <v>1</v>
      </c>
      <c r="E1092" s="67" t="s">
        <v>135</v>
      </c>
      <c r="F1092" s="68">
        <v>0</v>
      </c>
      <c r="G1092" s="69">
        <f>C1092*D1092*F1092</f>
        <v>0</v>
      </c>
    </row>
    <row r="1093" spans="1:7" ht="22.8">
      <c r="A1093" s="103" t="s">
        <v>1554</v>
      </c>
      <c r="B1093" s="104" t="s">
        <v>1555</v>
      </c>
      <c r="C1093" s="66">
        <v>1</v>
      </c>
      <c r="D1093" s="66">
        <v>1</v>
      </c>
      <c r="E1093" s="67" t="s">
        <v>135</v>
      </c>
      <c r="F1093" s="68">
        <v>0</v>
      </c>
      <c r="G1093" s="69">
        <f>C1093*D1093*F1093</f>
        <v>0</v>
      </c>
    </row>
    <row r="1094" spans="1:7">
      <c r="A1094" s="105">
        <v>65.150000000000006</v>
      </c>
      <c r="B1094" s="177" t="s">
        <v>1556</v>
      </c>
      <c r="C1094" s="137"/>
      <c r="D1094" s="138"/>
      <c r="E1094" s="139"/>
      <c r="F1094" s="140"/>
      <c r="G1094" s="485">
        <f>(C1095*D1095*F1095)+(C1096*D1096*F1096)</f>
        <v>0</v>
      </c>
    </row>
    <row r="1095" spans="1:7">
      <c r="A1095" s="101"/>
      <c r="B1095" s="176" t="s">
        <v>1557</v>
      </c>
      <c r="C1095" s="133">
        <v>1</v>
      </c>
      <c r="D1095" s="133">
        <v>1</v>
      </c>
      <c r="E1095" s="134" t="s">
        <v>135</v>
      </c>
      <c r="F1095" s="136">
        <v>0</v>
      </c>
      <c r="G1095" s="486"/>
    </row>
    <row r="1096" spans="1:7">
      <c r="A1096" s="102"/>
      <c r="B1096" s="111" t="s">
        <v>1505</v>
      </c>
      <c r="C1096" s="131">
        <v>1</v>
      </c>
      <c r="D1096" s="131">
        <v>1</v>
      </c>
      <c r="E1096" s="135" t="s">
        <v>135</v>
      </c>
      <c r="F1096" s="132">
        <v>0</v>
      </c>
      <c r="G1096" s="486"/>
    </row>
    <row r="1097" spans="1:7" ht="22.8">
      <c r="A1097" s="103" t="s">
        <v>1558</v>
      </c>
      <c r="B1097" s="104" t="s">
        <v>1559</v>
      </c>
      <c r="C1097" s="66">
        <v>1</v>
      </c>
      <c r="D1097" s="66">
        <v>1</v>
      </c>
      <c r="E1097" s="67" t="s">
        <v>135</v>
      </c>
      <c r="F1097" s="68">
        <v>0</v>
      </c>
      <c r="G1097" s="69">
        <f>C1097*D1097*F1097</f>
        <v>0</v>
      </c>
    </row>
    <row r="1098" spans="1:7" ht="22.8">
      <c r="A1098" s="103" t="s">
        <v>1560</v>
      </c>
      <c r="B1098" s="104" t="s">
        <v>1561</v>
      </c>
      <c r="C1098" s="66">
        <v>1</v>
      </c>
      <c r="D1098" s="66">
        <v>1</v>
      </c>
      <c r="E1098" s="67" t="s">
        <v>135</v>
      </c>
      <c r="F1098" s="68">
        <v>0</v>
      </c>
      <c r="G1098" s="69">
        <f>C1098*D1098*F1098</f>
        <v>0</v>
      </c>
    </row>
    <row r="1099" spans="1:7" ht="22.8">
      <c r="A1099" s="103" t="s">
        <v>1562</v>
      </c>
      <c r="B1099" s="104" t="s">
        <v>1563</v>
      </c>
      <c r="C1099" s="66">
        <v>1</v>
      </c>
      <c r="D1099" s="66">
        <v>1</v>
      </c>
      <c r="E1099" s="67" t="s">
        <v>135</v>
      </c>
      <c r="F1099" s="68">
        <v>0</v>
      </c>
      <c r="G1099" s="69">
        <f>C1099*D1099*F1099</f>
        <v>0</v>
      </c>
    </row>
    <row r="1100" spans="1:7">
      <c r="A1100" s="105">
        <v>65.3</v>
      </c>
      <c r="B1100" s="177" t="s">
        <v>1504</v>
      </c>
      <c r="C1100" s="137"/>
      <c r="D1100" s="138"/>
      <c r="E1100" s="139"/>
      <c r="F1100" s="140"/>
      <c r="G1100" s="485">
        <f>(C1101*D1101*F1101)+(C1102*D1102*F1102)</f>
        <v>0</v>
      </c>
    </row>
    <row r="1101" spans="1:7">
      <c r="A1101" s="101"/>
      <c r="B1101" s="176" t="s">
        <v>1496</v>
      </c>
      <c r="C1101" s="133">
        <v>1</v>
      </c>
      <c r="D1101" s="133">
        <v>1</v>
      </c>
      <c r="E1101" s="134" t="s">
        <v>135</v>
      </c>
      <c r="F1101" s="136">
        <v>0</v>
      </c>
      <c r="G1101" s="486"/>
    </row>
    <row r="1102" spans="1:7">
      <c r="A1102" s="102"/>
      <c r="B1102" s="111" t="s">
        <v>1505</v>
      </c>
      <c r="C1102" s="131">
        <v>1</v>
      </c>
      <c r="D1102" s="131">
        <v>1</v>
      </c>
      <c r="E1102" s="135" t="s">
        <v>135</v>
      </c>
      <c r="F1102" s="132">
        <v>0</v>
      </c>
      <c r="G1102" s="486"/>
    </row>
    <row r="1103" spans="1:7" ht="22.8">
      <c r="A1103" s="103" t="s">
        <v>1564</v>
      </c>
      <c r="B1103" s="104" t="s">
        <v>1565</v>
      </c>
      <c r="C1103" s="66">
        <v>1</v>
      </c>
      <c r="D1103" s="66">
        <v>1</v>
      </c>
      <c r="E1103" s="67" t="s">
        <v>135</v>
      </c>
      <c r="F1103" s="68">
        <v>0</v>
      </c>
      <c r="G1103" s="69">
        <f>C1103*D1103*F1103</f>
        <v>0</v>
      </c>
    </row>
    <row r="1104" spans="1:7" ht="22.8">
      <c r="A1104" s="103" t="s">
        <v>1566</v>
      </c>
      <c r="B1104" s="104" t="s">
        <v>1567</v>
      </c>
      <c r="C1104" s="66">
        <v>1</v>
      </c>
      <c r="D1104" s="66">
        <v>1</v>
      </c>
      <c r="E1104" s="67" t="s">
        <v>135</v>
      </c>
      <c r="F1104" s="68">
        <v>0</v>
      </c>
      <c r="G1104" s="69">
        <f>C1104*D1104*F1104</f>
        <v>0</v>
      </c>
    </row>
    <row r="1105" spans="1:7" ht="22.8">
      <c r="A1105" s="91" t="s">
        <v>1568</v>
      </c>
      <c r="B1105" s="104" t="s">
        <v>1569</v>
      </c>
      <c r="C1105" s="66">
        <v>1</v>
      </c>
      <c r="D1105" s="66">
        <v>1</v>
      </c>
      <c r="E1105" s="67" t="s">
        <v>135</v>
      </c>
      <c r="F1105" s="68">
        <v>0</v>
      </c>
      <c r="G1105" s="69">
        <f>C1105*D1105*F1105</f>
        <v>0</v>
      </c>
    </row>
    <row r="1106" spans="1:7">
      <c r="A1106" s="106">
        <v>65.45</v>
      </c>
      <c r="B1106" s="177" t="s">
        <v>1499</v>
      </c>
      <c r="C1106" s="137"/>
      <c r="D1106" s="138"/>
      <c r="E1106" s="139"/>
      <c r="F1106" s="140"/>
      <c r="G1106" s="485">
        <f>(C1107*D1107*F1107)+(C1108*D1108*F1108)</f>
        <v>0</v>
      </c>
    </row>
    <row r="1107" spans="1:7">
      <c r="A1107" s="98"/>
      <c r="B1107" s="176" t="s">
        <v>1570</v>
      </c>
      <c r="C1107" s="133">
        <v>1</v>
      </c>
      <c r="D1107" s="133">
        <v>1</v>
      </c>
      <c r="E1107" s="134" t="s">
        <v>135</v>
      </c>
      <c r="F1107" s="136">
        <v>0</v>
      </c>
      <c r="G1107" s="486"/>
    </row>
    <row r="1108" spans="1:7">
      <c r="A1108" s="100"/>
      <c r="B1108" s="111" t="s">
        <v>1571</v>
      </c>
      <c r="C1108" s="131">
        <v>1</v>
      </c>
      <c r="D1108" s="131">
        <v>1</v>
      </c>
      <c r="E1108" s="135" t="s">
        <v>135</v>
      </c>
      <c r="F1108" s="132">
        <v>0</v>
      </c>
      <c r="G1108" s="486"/>
    </row>
    <row r="1109" spans="1:7" ht="22.8">
      <c r="A1109" s="107">
        <v>65.48</v>
      </c>
      <c r="B1109" s="104" t="s">
        <v>1572</v>
      </c>
      <c r="C1109" s="66">
        <v>1</v>
      </c>
      <c r="D1109" s="66">
        <v>1</v>
      </c>
      <c r="E1109" s="67" t="s">
        <v>135</v>
      </c>
      <c r="F1109" s="68">
        <v>0</v>
      </c>
      <c r="G1109" s="69">
        <f>C1109*D1109*F1109</f>
        <v>0</v>
      </c>
    </row>
    <row r="1110" spans="1:7" ht="22.8">
      <c r="A1110" s="91" t="s">
        <v>1573</v>
      </c>
      <c r="B1110" s="104" t="s">
        <v>1574</v>
      </c>
      <c r="C1110" s="66">
        <v>1</v>
      </c>
      <c r="D1110" s="66">
        <v>1</v>
      </c>
      <c r="E1110" s="67" t="s">
        <v>135</v>
      </c>
      <c r="F1110" s="68">
        <v>0</v>
      </c>
      <c r="G1110" s="69">
        <f>C1110*D1110*F1110</f>
        <v>0</v>
      </c>
    </row>
    <row r="1111" spans="1:7" ht="22.8">
      <c r="A1111" s="91" t="s">
        <v>1575</v>
      </c>
      <c r="B1111" s="104" t="s">
        <v>1507</v>
      </c>
      <c r="C1111" s="66">
        <v>1</v>
      </c>
      <c r="D1111" s="66">
        <v>1</v>
      </c>
      <c r="E1111" s="67" t="s">
        <v>135</v>
      </c>
      <c r="F1111" s="68">
        <v>0</v>
      </c>
      <c r="G1111" s="69">
        <f>C1111*D1111*F1111</f>
        <v>0</v>
      </c>
    </row>
    <row r="1112" spans="1:7">
      <c r="A1112" s="105">
        <v>65.55</v>
      </c>
      <c r="B1112" s="177" t="s">
        <v>1576</v>
      </c>
      <c r="C1112" s="137"/>
      <c r="D1112" s="138"/>
      <c r="E1112" s="139"/>
      <c r="F1112" s="140"/>
      <c r="G1112" s="485">
        <f>(C1113*D1113*F1113)+(C1114*D1114*F1114)</f>
        <v>0</v>
      </c>
    </row>
    <row r="1113" spans="1:7">
      <c r="A1113" s="101"/>
      <c r="B1113" s="176" t="s">
        <v>1557</v>
      </c>
      <c r="C1113" s="133">
        <v>1</v>
      </c>
      <c r="D1113" s="133">
        <v>1</v>
      </c>
      <c r="E1113" s="134" t="s">
        <v>135</v>
      </c>
      <c r="F1113" s="136">
        <v>0</v>
      </c>
      <c r="G1113" s="486"/>
    </row>
    <row r="1114" spans="1:7">
      <c r="A1114" s="102"/>
      <c r="B1114" s="111" t="s">
        <v>1505</v>
      </c>
      <c r="C1114" s="131">
        <v>1</v>
      </c>
      <c r="D1114" s="131">
        <v>1</v>
      </c>
      <c r="E1114" s="135" t="s">
        <v>135</v>
      </c>
      <c r="F1114" s="132">
        <v>0</v>
      </c>
      <c r="G1114" s="486"/>
    </row>
    <row r="1115" spans="1:7">
      <c r="A1115" s="105">
        <v>65.599999999999994</v>
      </c>
      <c r="B1115" s="177" t="s">
        <v>1577</v>
      </c>
      <c r="C1115" s="137"/>
      <c r="D1115" s="138"/>
      <c r="E1115" s="139"/>
      <c r="F1115" s="140"/>
      <c r="G1115" s="485">
        <f>(C1116*D1116*F1116)+(C1117*D1117*F1117)</f>
        <v>0</v>
      </c>
    </row>
    <row r="1116" spans="1:7">
      <c r="A1116" s="233"/>
      <c r="B1116" s="176" t="s">
        <v>1557</v>
      </c>
      <c r="C1116" s="133">
        <v>1</v>
      </c>
      <c r="D1116" s="133">
        <v>1</v>
      </c>
      <c r="E1116" s="134" t="s">
        <v>135</v>
      </c>
      <c r="F1116" s="136">
        <v>0</v>
      </c>
      <c r="G1116" s="486"/>
    </row>
    <row r="1117" spans="1:7">
      <c r="A1117" s="102"/>
      <c r="B1117" s="111" t="s">
        <v>1505</v>
      </c>
      <c r="C1117" s="131">
        <v>1</v>
      </c>
      <c r="D1117" s="131">
        <v>1</v>
      </c>
      <c r="E1117" s="135" t="s">
        <v>135</v>
      </c>
      <c r="F1117" s="132">
        <v>0</v>
      </c>
      <c r="G1117" s="486"/>
    </row>
    <row r="1118" spans="1:7">
      <c r="A1118" s="105">
        <v>65.7</v>
      </c>
      <c r="B1118" s="177" t="s">
        <v>1578</v>
      </c>
      <c r="C1118" s="137"/>
      <c r="D1118" s="138"/>
      <c r="E1118" s="139"/>
      <c r="F1118" s="140"/>
      <c r="G1118" s="485">
        <f>(C1119*D1119*F1119)+(C1120*D1120*F1120)</f>
        <v>0</v>
      </c>
    </row>
    <row r="1119" spans="1:7">
      <c r="A1119" s="233"/>
      <c r="B1119" s="176" t="s">
        <v>1579</v>
      </c>
      <c r="C1119" s="133">
        <v>1</v>
      </c>
      <c r="D1119" s="133">
        <v>1</v>
      </c>
      <c r="E1119" s="134" t="s">
        <v>135</v>
      </c>
      <c r="F1119" s="136">
        <v>0</v>
      </c>
      <c r="G1119" s="486"/>
    </row>
    <row r="1120" spans="1:7">
      <c r="A1120" s="102"/>
      <c r="B1120" s="111" t="s">
        <v>1580</v>
      </c>
      <c r="C1120" s="131">
        <v>1</v>
      </c>
      <c r="D1120" s="131">
        <v>1</v>
      </c>
      <c r="E1120" s="135" t="s">
        <v>135</v>
      </c>
      <c r="F1120" s="132">
        <v>0</v>
      </c>
      <c r="G1120" s="486"/>
    </row>
    <row r="1121" spans="1:7" ht="22.8">
      <c r="A1121" s="103" t="s">
        <v>1581</v>
      </c>
      <c r="B1121" s="104" t="s">
        <v>126</v>
      </c>
      <c r="C1121" s="66">
        <v>1</v>
      </c>
      <c r="D1121" s="66">
        <v>1</v>
      </c>
      <c r="E1121" s="67" t="s">
        <v>135</v>
      </c>
      <c r="F1121" s="68">
        <v>0</v>
      </c>
      <c r="G1121" s="69">
        <f>C1121*D1121*F1121</f>
        <v>0</v>
      </c>
    </row>
    <row r="1122" spans="1:7" s="59" customFormat="1" ht="19.2" customHeight="1">
      <c r="A1122" s="195">
        <v>65</v>
      </c>
      <c r="B1122" s="157" t="s">
        <v>1582</v>
      </c>
      <c r="C1122" s="162"/>
      <c r="D1122" s="82"/>
      <c r="E1122" s="82"/>
      <c r="F1122" s="82"/>
      <c r="G1122" s="181">
        <f>SUM(G1090:G1121)</f>
        <v>0</v>
      </c>
    </row>
    <row r="1123" spans="1:7">
      <c r="A1123" s="75"/>
      <c r="D1123" s="51"/>
      <c r="G1123" s="77"/>
    </row>
    <row r="1124" spans="1:7" ht="12">
      <c r="A1124" s="196">
        <v>66</v>
      </c>
      <c r="B1124" s="156" t="s">
        <v>1583</v>
      </c>
      <c r="C1124" s="156"/>
      <c r="D1124" s="199"/>
      <c r="E1124" s="199"/>
      <c r="F1124" s="199"/>
      <c r="G1124" s="200"/>
    </row>
    <row r="1125" spans="1:7" ht="12">
      <c r="A1125" s="160" t="s">
        <v>32</v>
      </c>
      <c r="B1125" s="197" t="s">
        <v>122</v>
      </c>
      <c r="C1125" s="63" t="s">
        <v>129</v>
      </c>
      <c r="D1125" s="64" t="s">
        <v>130</v>
      </c>
      <c r="E1125" s="64" t="s">
        <v>131</v>
      </c>
      <c r="F1125" s="65" t="s">
        <v>132</v>
      </c>
      <c r="G1125" s="142" t="s">
        <v>35</v>
      </c>
    </row>
    <row r="1126" spans="1:7" ht="22.8">
      <c r="A1126" s="229" t="s">
        <v>1584</v>
      </c>
      <c r="B1126" s="270" t="s">
        <v>1585</v>
      </c>
      <c r="C1126" s="66">
        <v>1</v>
      </c>
      <c r="D1126" s="66">
        <v>1</v>
      </c>
      <c r="E1126" s="67" t="s">
        <v>135</v>
      </c>
      <c r="F1126" s="68">
        <v>0</v>
      </c>
      <c r="G1126" s="69">
        <f>C1126*D1126*F1126</f>
        <v>0</v>
      </c>
    </row>
    <row r="1127" spans="1:7">
      <c r="A1127" s="229">
        <v>66.010000000000005</v>
      </c>
      <c r="B1127" s="177" t="s">
        <v>1586</v>
      </c>
      <c r="C1127" s="137"/>
      <c r="D1127" s="138"/>
      <c r="E1127" s="139"/>
      <c r="F1127" s="140"/>
      <c r="G1127" s="487">
        <f>(C1128*D1128*F1128)+(C1129*D1129*F1129)+(C1130*D1130*F1130)+(C1131*D1131*F1131)</f>
        <v>0</v>
      </c>
    </row>
    <row r="1128" spans="1:7">
      <c r="A1128" s="230"/>
      <c r="B1128" s="276" t="s">
        <v>1557</v>
      </c>
      <c r="C1128" s="133">
        <v>1</v>
      </c>
      <c r="D1128" s="133">
        <v>1</v>
      </c>
      <c r="E1128" s="134" t="s">
        <v>135</v>
      </c>
      <c r="F1128" s="136">
        <v>0</v>
      </c>
      <c r="G1128" s="490"/>
    </row>
    <row r="1129" spans="1:7">
      <c r="A1129" s="230"/>
      <c r="B1129" s="276" t="s">
        <v>1496</v>
      </c>
      <c r="C1129" s="133">
        <v>1</v>
      </c>
      <c r="D1129" s="133">
        <v>1</v>
      </c>
      <c r="E1129" s="134" t="s">
        <v>135</v>
      </c>
      <c r="F1129" s="136">
        <v>0</v>
      </c>
      <c r="G1129" s="490"/>
    </row>
    <row r="1130" spans="1:7">
      <c r="A1130" s="230"/>
      <c r="B1130" s="276" t="s">
        <v>1587</v>
      </c>
      <c r="C1130" s="133">
        <v>1</v>
      </c>
      <c r="D1130" s="133">
        <v>1</v>
      </c>
      <c r="E1130" s="134" t="s">
        <v>135</v>
      </c>
      <c r="F1130" s="136">
        <v>0</v>
      </c>
      <c r="G1130" s="490"/>
    </row>
    <row r="1131" spans="1:7">
      <c r="A1131" s="231"/>
      <c r="B1131" s="251" t="s">
        <v>1505</v>
      </c>
      <c r="C1131" s="131">
        <v>1</v>
      </c>
      <c r="D1131" s="131">
        <v>1</v>
      </c>
      <c r="E1131" s="135" t="s">
        <v>135</v>
      </c>
      <c r="F1131" s="132">
        <v>0</v>
      </c>
      <c r="G1131" s="491"/>
    </row>
    <row r="1132" spans="1:7" ht="22.8">
      <c r="A1132" s="277" t="s">
        <v>1588</v>
      </c>
      <c r="B1132" s="244" t="s">
        <v>1589</v>
      </c>
      <c r="C1132" s="66">
        <v>1</v>
      </c>
      <c r="D1132" s="66">
        <v>1</v>
      </c>
      <c r="E1132" s="67" t="s">
        <v>135</v>
      </c>
      <c r="F1132" s="68">
        <v>0</v>
      </c>
      <c r="G1132" s="69">
        <f t="shared" ref="G1132:G1141" si="106">C1132*D1132*F1132</f>
        <v>0</v>
      </c>
    </row>
    <row r="1133" spans="1:7" ht="22.8">
      <c r="A1133" s="277" t="s">
        <v>1590</v>
      </c>
      <c r="B1133" s="244" t="s">
        <v>1591</v>
      </c>
      <c r="C1133" s="66">
        <v>1</v>
      </c>
      <c r="D1133" s="66">
        <v>1</v>
      </c>
      <c r="E1133" s="67" t="s">
        <v>135</v>
      </c>
      <c r="F1133" s="68">
        <v>0</v>
      </c>
      <c r="G1133" s="69">
        <f t="shared" si="106"/>
        <v>0</v>
      </c>
    </row>
    <row r="1134" spans="1:7" ht="22.8">
      <c r="A1134" s="231" t="s">
        <v>1592</v>
      </c>
      <c r="B1134" s="251" t="s">
        <v>1593</v>
      </c>
      <c r="C1134" s="66">
        <v>1</v>
      </c>
      <c r="D1134" s="66">
        <v>1</v>
      </c>
      <c r="E1134" s="67" t="s">
        <v>135</v>
      </c>
      <c r="F1134" s="68">
        <v>0</v>
      </c>
      <c r="G1134" s="69">
        <f t="shared" si="106"/>
        <v>0</v>
      </c>
    </row>
    <row r="1135" spans="1:7" ht="22.8">
      <c r="A1135" s="231" t="s">
        <v>1594</v>
      </c>
      <c r="B1135" s="251" t="s">
        <v>1595</v>
      </c>
      <c r="C1135" s="66">
        <v>1</v>
      </c>
      <c r="D1135" s="66">
        <v>1</v>
      </c>
      <c r="E1135" s="67" t="s">
        <v>135</v>
      </c>
      <c r="F1135" s="68">
        <v>0</v>
      </c>
      <c r="G1135" s="69">
        <f t="shared" si="106"/>
        <v>0</v>
      </c>
    </row>
    <row r="1136" spans="1:7" ht="22.8">
      <c r="A1136" s="231" t="s">
        <v>1596</v>
      </c>
      <c r="B1136" s="251" t="s">
        <v>1597</v>
      </c>
      <c r="C1136" s="66">
        <v>1</v>
      </c>
      <c r="D1136" s="66">
        <v>1</v>
      </c>
      <c r="E1136" s="67" t="s">
        <v>135</v>
      </c>
      <c r="F1136" s="68">
        <v>0</v>
      </c>
      <c r="G1136" s="69">
        <f t="shared" si="106"/>
        <v>0</v>
      </c>
    </row>
    <row r="1137" spans="1:7" ht="22.8">
      <c r="A1137" s="231" t="s">
        <v>1598</v>
      </c>
      <c r="B1137" s="251" t="s">
        <v>974</v>
      </c>
      <c r="C1137" s="66">
        <v>1</v>
      </c>
      <c r="D1137" s="66">
        <v>1</v>
      </c>
      <c r="E1137" s="67" t="s">
        <v>135</v>
      </c>
      <c r="F1137" s="68">
        <v>0</v>
      </c>
      <c r="G1137" s="69">
        <f t="shared" si="106"/>
        <v>0</v>
      </c>
    </row>
    <row r="1138" spans="1:7" ht="22.8">
      <c r="A1138" s="231" t="s">
        <v>1599</v>
      </c>
      <c r="B1138" s="251" t="s">
        <v>156</v>
      </c>
      <c r="C1138" s="66">
        <v>1</v>
      </c>
      <c r="D1138" s="66">
        <v>1</v>
      </c>
      <c r="E1138" s="67" t="s">
        <v>135</v>
      </c>
      <c r="F1138" s="68">
        <v>0</v>
      </c>
      <c r="G1138" s="69">
        <f t="shared" si="106"/>
        <v>0</v>
      </c>
    </row>
    <row r="1139" spans="1:7" ht="22.8">
      <c r="A1139" s="231" t="s">
        <v>1600</v>
      </c>
      <c r="B1139" s="251" t="s">
        <v>158</v>
      </c>
      <c r="C1139" s="66">
        <v>1</v>
      </c>
      <c r="D1139" s="66">
        <v>1</v>
      </c>
      <c r="E1139" s="67" t="s">
        <v>135</v>
      </c>
      <c r="F1139" s="68">
        <v>0</v>
      </c>
      <c r="G1139" s="69">
        <f t="shared" si="106"/>
        <v>0</v>
      </c>
    </row>
    <row r="1140" spans="1:7" ht="22.8">
      <c r="A1140" s="231" t="s">
        <v>1601</v>
      </c>
      <c r="B1140" s="251" t="s">
        <v>1602</v>
      </c>
      <c r="C1140" s="66">
        <v>1</v>
      </c>
      <c r="D1140" s="66">
        <v>1</v>
      </c>
      <c r="E1140" s="67" t="s">
        <v>135</v>
      </c>
      <c r="F1140" s="68">
        <v>0</v>
      </c>
      <c r="G1140" s="69">
        <f t="shared" si="106"/>
        <v>0</v>
      </c>
    </row>
    <row r="1141" spans="1:7" ht="22.8">
      <c r="A1141" s="231" t="s">
        <v>1603</v>
      </c>
      <c r="B1141" s="251" t="s">
        <v>1604</v>
      </c>
      <c r="C1141" s="66">
        <v>1</v>
      </c>
      <c r="D1141" s="66">
        <v>1</v>
      </c>
      <c r="E1141" s="67" t="s">
        <v>135</v>
      </c>
      <c r="F1141" s="68">
        <v>0</v>
      </c>
      <c r="G1141" s="69">
        <f t="shared" si="106"/>
        <v>0</v>
      </c>
    </row>
    <row r="1142" spans="1:7">
      <c r="A1142" s="229">
        <v>66.7</v>
      </c>
      <c r="B1142" s="177" t="s">
        <v>1605</v>
      </c>
      <c r="C1142" s="137"/>
      <c r="D1142" s="138"/>
      <c r="E1142" s="139"/>
      <c r="F1142" s="140"/>
      <c r="G1142" s="485">
        <f>(C1143*D1143*F1143)+(C1144*D1144*F1144)</f>
        <v>0</v>
      </c>
    </row>
    <row r="1143" spans="1:7">
      <c r="A1143" s="230"/>
      <c r="B1143" s="276" t="s">
        <v>1606</v>
      </c>
      <c r="C1143" s="133">
        <v>1</v>
      </c>
      <c r="D1143" s="133">
        <v>1</v>
      </c>
      <c r="E1143" s="134" t="s">
        <v>135</v>
      </c>
      <c r="F1143" s="136">
        <v>0</v>
      </c>
      <c r="G1143" s="486"/>
    </row>
    <row r="1144" spans="1:7">
      <c r="A1144" s="231"/>
      <c r="B1144" s="251" t="s">
        <v>1607</v>
      </c>
      <c r="C1144" s="131">
        <v>1</v>
      </c>
      <c r="D1144" s="131">
        <v>1</v>
      </c>
      <c r="E1144" s="135" t="s">
        <v>135</v>
      </c>
      <c r="F1144" s="132">
        <v>0</v>
      </c>
      <c r="G1144" s="486"/>
    </row>
    <row r="1145" spans="1:7" ht="22.8">
      <c r="A1145" s="278" t="s">
        <v>1608</v>
      </c>
      <c r="B1145" s="243" t="s">
        <v>1609</v>
      </c>
      <c r="C1145" s="66">
        <v>1</v>
      </c>
      <c r="D1145" s="66">
        <v>1</v>
      </c>
      <c r="E1145" s="67" t="s">
        <v>135</v>
      </c>
      <c r="F1145" s="68">
        <v>0</v>
      </c>
      <c r="G1145" s="69">
        <f t="shared" ref="G1145" si="107">C1145*D1145*F1145</f>
        <v>0</v>
      </c>
    </row>
    <row r="1146" spans="1:7" ht="22.8">
      <c r="A1146" s="102" t="s">
        <v>1610</v>
      </c>
      <c r="B1146" s="104" t="s">
        <v>191</v>
      </c>
      <c r="C1146" s="87"/>
      <c r="D1146" s="71">
        <v>0</v>
      </c>
      <c r="E1146" s="72" t="s">
        <v>161</v>
      </c>
      <c r="F1146" s="73">
        <f>G1126+F1128+G1132+G1133+G1134+G1135+G1145</f>
        <v>0</v>
      </c>
      <c r="G1146" s="69">
        <f>D1146*F1146</f>
        <v>0</v>
      </c>
    </row>
    <row r="1147" spans="1:7" ht="22.8">
      <c r="A1147" s="103" t="s">
        <v>1611</v>
      </c>
      <c r="B1147" s="104" t="s">
        <v>126</v>
      </c>
      <c r="C1147" s="66">
        <v>1</v>
      </c>
      <c r="D1147" s="66">
        <v>1</v>
      </c>
      <c r="E1147" s="67" t="s">
        <v>135</v>
      </c>
      <c r="F1147" s="68">
        <v>0</v>
      </c>
      <c r="G1147" s="69">
        <f>C1147*D1147*F1147</f>
        <v>0</v>
      </c>
    </row>
    <row r="1148" spans="1:7" s="59" customFormat="1" ht="19.2" customHeight="1">
      <c r="A1148" s="195">
        <v>66</v>
      </c>
      <c r="B1148" s="157" t="s">
        <v>1612</v>
      </c>
      <c r="C1148" s="162"/>
      <c r="D1148" s="82"/>
      <c r="E1148" s="82"/>
      <c r="F1148" s="82"/>
      <c r="G1148" s="181">
        <f>SUM(G1126:G1147)</f>
        <v>0</v>
      </c>
    </row>
    <row r="1149" spans="1:7" ht="12">
      <c r="A1149" s="88"/>
      <c r="D1149" s="51"/>
      <c r="G1149" s="200"/>
    </row>
    <row r="1150" spans="1:7" ht="12">
      <c r="A1150" s="196">
        <v>67</v>
      </c>
      <c r="B1150" s="156" t="s">
        <v>1613</v>
      </c>
      <c r="C1150" s="156"/>
      <c r="D1150" s="199"/>
      <c r="E1150" s="199"/>
      <c r="F1150" s="199"/>
      <c r="G1150" s="200"/>
    </row>
    <row r="1151" spans="1:7" ht="12">
      <c r="A1151" s="160" t="s">
        <v>32</v>
      </c>
      <c r="B1151" s="197" t="s">
        <v>122</v>
      </c>
      <c r="C1151" s="63" t="s">
        <v>129</v>
      </c>
      <c r="D1151" s="64" t="s">
        <v>130</v>
      </c>
      <c r="E1151" s="64" t="s">
        <v>131</v>
      </c>
      <c r="F1151" s="65" t="s">
        <v>132</v>
      </c>
      <c r="G1151" s="142" t="s">
        <v>35</v>
      </c>
    </row>
    <row r="1152" spans="1:7">
      <c r="A1152" s="101">
        <v>67.010000000000005</v>
      </c>
      <c r="B1152" s="177" t="s">
        <v>1614</v>
      </c>
      <c r="C1152" s="137"/>
      <c r="D1152" s="138"/>
      <c r="E1152" s="139"/>
      <c r="F1152" s="140"/>
      <c r="G1152" s="487">
        <f>(C1153*D1153*F1153)+(C1154*D1154*F1154)+(C1155*D1155*F1155)+(C1156*D1156*F1156)</f>
        <v>0</v>
      </c>
    </row>
    <row r="1153" spans="1:7">
      <c r="A1153" s="101"/>
      <c r="B1153" s="176" t="s">
        <v>1615</v>
      </c>
      <c r="C1153" s="133">
        <v>1</v>
      </c>
      <c r="D1153" s="133">
        <v>1</v>
      </c>
      <c r="E1153" s="134" t="s">
        <v>135</v>
      </c>
      <c r="F1153" s="136">
        <v>0</v>
      </c>
      <c r="G1153" s="490"/>
    </row>
    <row r="1154" spans="1:7">
      <c r="A1154" s="101"/>
      <c r="B1154" s="176" t="s">
        <v>1616</v>
      </c>
      <c r="C1154" s="133">
        <v>1</v>
      </c>
      <c r="D1154" s="133">
        <v>1</v>
      </c>
      <c r="E1154" s="134" t="s">
        <v>135</v>
      </c>
      <c r="F1154" s="136">
        <v>0</v>
      </c>
      <c r="G1154" s="490"/>
    </row>
    <row r="1155" spans="1:7">
      <c r="A1155" s="101"/>
      <c r="B1155" s="176" t="s">
        <v>1617</v>
      </c>
      <c r="C1155" s="133">
        <v>1</v>
      </c>
      <c r="D1155" s="133">
        <v>1</v>
      </c>
      <c r="E1155" s="134" t="s">
        <v>135</v>
      </c>
      <c r="F1155" s="136">
        <v>0</v>
      </c>
      <c r="G1155" s="490"/>
    </row>
    <row r="1156" spans="1:7">
      <c r="A1156" s="102"/>
      <c r="B1156" s="111" t="s">
        <v>722</v>
      </c>
      <c r="C1156" s="131">
        <v>1</v>
      </c>
      <c r="D1156" s="131">
        <v>1</v>
      </c>
      <c r="E1156" s="135" t="s">
        <v>135</v>
      </c>
      <c r="F1156" s="132">
        <v>0</v>
      </c>
      <c r="G1156" s="491"/>
    </row>
    <row r="1157" spans="1:7" ht="22.8">
      <c r="A1157" s="103" t="s">
        <v>1618</v>
      </c>
      <c r="B1157" s="104" t="s">
        <v>1619</v>
      </c>
      <c r="C1157" s="66">
        <v>1</v>
      </c>
      <c r="D1157" s="66">
        <v>1</v>
      </c>
      <c r="E1157" s="67" t="s">
        <v>135</v>
      </c>
      <c r="F1157" s="68">
        <v>0</v>
      </c>
      <c r="G1157" s="69">
        <f>C1157*D1157*F1157</f>
        <v>0</v>
      </c>
    </row>
    <row r="1158" spans="1:7">
      <c r="A1158" s="101">
        <v>67.3</v>
      </c>
      <c r="B1158" s="274" t="s">
        <v>1620</v>
      </c>
      <c r="C1158" s="137"/>
      <c r="D1158" s="138"/>
      <c r="E1158" s="139"/>
      <c r="F1158" s="140"/>
      <c r="G1158" s="487">
        <f>(C1159*D1159*F1159)+(C1160*D1160*F1160)+(C1161*D1161*F1161)+(C1162*D1162*F1162)</f>
        <v>0</v>
      </c>
    </row>
    <row r="1159" spans="1:7">
      <c r="A1159" s="101"/>
      <c r="B1159" s="176" t="s">
        <v>1621</v>
      </c>
      <c r="C1159" s="133">
        <v>1</v>
      </c>
      <c r="D1159" s="133">
        <v>1</v>
      </c>
      <c r="E1159" s="134" t="s">
        <v>135</v>
      </c>
      <c r="F1159" s="136">
        <v>0</v>
      </c>
      <c r="G1159" s="488"/>
    </row>
    <row r="1160" spans="1:7">
      <c r="A1160" s="101"/>
      <c r="B1160" s="176" t="s">
        <v>1505</v>
      </c>
      <c r="C1160" s="133">
        <v>1</v>
      </c>
      <c r="D1160" s="133">
        <v>1</v>
      </c>
      <c r="E1160" s="134" t="s">
        <v>135</v>
      </c>
      <c r="F1160" s="136">
        <v>0</v>
      </c>
      <c r="G1160" s="488"/>
    </row>
    <row r="1161" spans="1:7">
      <c r="A1161" s="101"/>
      <c r="B1161" s="176" t="s">
        <v>1622</v>
      </c>
      <c r="C1161" s="133">
        <v>1</v>
      </c>
      <c r="D1161" s="133">
        <v>1</v>
      </c>
      <c r="E1161" s="134" t="s">
        <v>135</v>
      </c>
      <c r="F1161" s="136">
        <v>0</v>
      </c>
      <c r="G1161" s="488"/>
    </row>
    <row r="1162" spans="1:7">
      <c r="A1162" s="102"/>
      <c r="B1162" s="111" t="s">
        <v>1623</v>
      </c>
      <c r="C1162" s="131">
        <v>1</v>
      </c>
      <c r="D1162" s="131">
        <v>1</v>
      </c>
      <c r="E1162" s="135" t="s">
        <v>135</v>
      </c>
      <c r="F1162" s="132">
        <v>0</v>
      </c>
      <c r="G1162" s="489"/>
    </row>
    <row r="1163" spans="1:7" ht="22.8">
      <c r="A1163" s="105">
        <v>67.5</v>
      </c>
      <c r="B1163" s="274" t="s">
        <v>1624</v>
      </c>
      <c r="C1163" s="137"/>
      <c r="D1163" s="138"/>
      <c r="E1163" s="139"/>
      <c r="F1163" s="140"/>
      <c r="G1163" s="487">
        <f>(C1164*D1164*F1164)+(C1165*D1165*F1165)+(C1166*D1166*F1166)+(C1167*D1167*F1167)+(C1168*D1168*F1168)+(C1169*D1169*F1169)</f>
        <v>0</v>
      </c>
    </row>
    <row r="1164" spans="1:7">
      <c r="A1164" s="101"/>
      <c r="B1164" s="276" t="s">
        <v>1625</v>
      </c>
      <c r="C1164" s="133">
        <v>1</v>
      </c>
      <c r="D1164" s="133">
        <v>1</v>
      </c>
      <c r="E1164" s="134" t="s">
        <v>135</v>
      </c>
      <c r="F1164" s="136">
        <v>0</v>
      </c>
      <c r="G1164" s="488"/>
    </row>
    <row r="1165" spans="1:7">
      <c r="A1165" s="101"/>
      <c r="B1165" s="176" t="s">
        <v>1626</v>
      </c>
      <c r="C1165" s="133">
        <v>1</v>
      </c>
      <c r="D1165" s="133">
        <v>1</v>
      </c>
      <c r="E1165" s="134" t="s">
        <v>135</v>
      </c>
      <c r="F1165" s="136">
        <v>0</v>
      </c>
      <c r="G1165" s="488"/>
    </row>
    <row r="1166" spans="1:7">
      <c r="A1166" s="101"/>
      <c r="B1166" s="176" t="s">
        <v>1627</v>
      </c>
      <c r="C1166" s="133">
        <v>1</v>
      </c>
      <c r="D1166" s="133">
        <v>1</v>
      </c>
      <c r="E1166" s="134" t="s">
        <v>135</v>
      </c>
      <c r="F1166" s="136">
        <v>0</v>
      </c>
      <c r="G1166" s="488"/>
    </row>
    <row r="1167" spans="1:7">
      <c r="A1167" s="101"/>
      <c r="B1167" s="176" t="s">
        <v>1628</v>
      </c>
      <c r="C1167" s="133">
        <v>1</v>
      </c>
      <c r="D1167" s="133">
        <v>1</v>
      </c>
      <c r="E1167" s="134" t="s">
        <v>135</v>
      </c>
      <c r="F1167" s="136">
        <v>0</v>
      </c>
      <c r="G1167" s="488"/>
    </row>
    <row r="1168" spans="1:7">
      <c r="A1168" s="101"/>
      <c r="B1168" s="176" t="s">
        <v>1629</v>
      </c>
      <c r="C1168" s="133">
        <v>1</v>
      </c>
      <c r="D1168" s="133">
        <v>1</v>
      </c>
      <c r="E1168" s="134" t="s">
        <v>135</v>
      </c>
      <c r="F1168" s="136">
        <v>0</v>
      </c>
      <c r="G1168" s="488"/>
    </row>
    <row r="1169" spans="1:7">
      <c r="A1169" s="102"/>
      <c r="B1169" s="279" t="s">
        <v>1630</v>
      </c>
      <c r="C1169" s="131">
        <v>1</v>
      </c>
      <c r="D1169" s="131">
        <v>1</v>
      </c>
      <c r="E1169" s="135" t="s">
        <v>135</v>
      </c>
      <c r="F1169" s="132">
        <v>0</v>
      </c>
      <c r="G1169" s="489"/>
    </row>
    <row r="1170" spans="1:7" ht="22.8">
      <c r="A1170" s="102" t="s">
        <v>1631</v>
      </c>
      <c r="B1170" s="104" t="s">
        <v>191</v>
      </c>
      <c r="C1170" s="86"/>
      <c r="D1170" s="71">
        <v>0</v>
      </c>
      <c r="E1170" s="72" t="s">
        <v>161</v>
      </c>
      <c r="F1170" s="73">
        <f>F1164</f>
        <v>0</v>
      </c>
      <c r="G1170" s="69">
        <f>D1170*F1170</f>
        <v>0</v>
      </c>
    </row>
    <row r="1171" spans="1:7" ht="22.8">
      <c r="A1171" s="102" t="s">
        <v>1632</v>
      </c>
      <c r="B1171" s="85" t="s">
        <v>126</v>
      </c>
      <c r="C1171" s="66">
        <v>1</v>
      </c>
      <c r="D1171" s="66">
        <v>1</v>
      </c>
      <c r="E1171" s="67" t="s">
        <v>135</v>
      </c>
      <c r="F1171" s="68">
        <v>0</v>
      </c>
      <c r="G1171" s="69">
        <f>C1171*D1171*F1171</f>
        <v>0</v>
      </c>
    </row>
    <row r="1172" spans="1:7" s="59" customFormat="1" ht="19.2" customHeight="1">
      <c r="A1172" s="195">
        <v>67</v>
      </c>
      <c r="B1172" s="157" t="s">
        <v>1633</v>
      </c>
      <c r="C1172" s="162"/>
      <c r="D1172" s="82"/>
      <c r="E1172" s="82"/>
      <c r="F1172" s="82"/>
      <c r="G1172" s="181">
        <f>SUM(G1152:G1171)</f>
        <v>0</v>
      </c>
    </row>
    <row r="1173" spans="1:7">
      <c r="A1173" s="75"/>
      <c r="D1173" s="51"/>
      <c r="G1173" s="77"/>
    </row>
    <row r="1174" spans="1:7" ht="12">
      <c r="A1174" s="196">
        <v>68</v>
      </c>
      <c r="B1174" s="156" t="s">
        <v>1634</v>
      </c>
      <c r="C1174" s="156"/>
      <c r="D1174" s="441"/>
      <c r="E1174" s="199"/>
      <c r="F1174" s="199"/>
      <c r="G1174" s="200"/>
    </row>
    <row r="1175" spans="1:7" ht="12">
      <c r="A1175" s="160" t="s">
        <v>32</v>
      </c>
      <c r="B1175" s="197" t="s">
        <v>122</v>
      </c>
      <c r="C1175" s="63" t="s">
        <v>129</v>
      </c>
      <c r="D1175" s="64" t="s">
        <v>130</v>
      </c>
      <c r="E1175" s="64" t="s">
        <v>131</v>
      </c>
      <c r="F1175" s="65" t="s">
        <v>132</v>
      </c>
      <c r="G1175" s="142" t="s">
        <v>35</v>
      </c>
    </row>
    <row r="1176" spans="1:7" ht="22.8">
      <c r="A1176" s="103" t="s">
        <v>1635</v>
      </c>
      <c r="B1176" s="104" t="s">
        <v>1636</v>
      </c>
      <c r="C1176" s="66">
        <v>1</v>
      </c>
      <c r="D1176" s="66">
        <v>1</v>
      </c>
      <c r="E1176" s="67" t="s">
        <v>135</v>
      </c>
      <c r="F1176" s="68">
        <v>0</v>
      </c>
      <c r="G1176" s="69">
        <f>C1176*D1176*F1176</f>
        <v>0</v>
      </c>
    </row>
    <row r="1177" spans="1:7">
      <c r="A1177" s="108">
        <v>68.02</v>
      </c>
      <c r="B1177" s="177" t="s">
        <v>1637</v>
      </c>
      <c r="C1177" s="137"/>
      <c r="D1177" s="138"/>
      <c r="E1177" s="139"/>
      <c r="F1177" s="140"/>
      <c r="G1177" s="492">
        <f>(C1178*D1178*F1178)+(C1179*D1179*F1179)+(C1180*D1180*F1180)</f>
        <v>0</v>
      </c>
    </row>
    <row r="1178" spans="1:7">
      <c r="A1178" s="109"/>
      <c r="B1178" s="176" t="s">
        <v>1638</v>
      </c>
      <c r="C1178" s="133">
        <v>1</v>
      </c>
      <c r="D1178" s="133">
        <v>1</v>
      </c>
      <c r="E1178" s="134" t="s">
        <v>135</v>
      </c>
      <c r="F1178" s="136">
        <v>0</v>
      </c>
      <c r="G1178" s="493"/>
    </row>
    <row r="1179" spans="1:7">
      <c r="A1179" s="109"/>
      <c r="B1179" s="176" t="s">
        <v>1639</v>
      </c>
      <c r="C1179" s="133">
        <v>1</v>
      </c>
      <c r="D1179" s="133">
        <v>1</v>
      </c>
      <c r="E1179" s="134" t="s">
        <v>135</v>
      </c>
      <c r="F1179" s="136">
        <v>0</v>
      </c>
      <c r="G1179" s="493"/>
    </row>
    <row r="1180" spans="1:7">
      <c r="A1180" s="110"/>
      <c r="B1180" s="111" t="s">
        <v>1587</v>
      </c>
      <c r="C1180" s="131">
        <v>1</v>
      </c>
      <c r="D1180" s="131">
        <v>1</v>
      </c>
      <c r="E1180" s="135" t="s">
        <v>135</v>
      </c>
      <c r="F1180" s="132">
        <v>0</v>
      </c>
      <c r="G1180" s="494"/>
    </row>
    <row r="1181" spans="1:7" ht="22.8">
      <c r="A1181" s="103" t="s">
        <v>1640</v>
      </c>
      <c r="B1181" s="104" t="s">
        <v>1641</v>
      </c>
      <c r="C1181" s="66">
        <v>1</v>
      </c>
      <c r="D1181" s="66">
        <v>1</v>
      </c>
      <c r="E1181" s="67" t="s">
        <v>135</v>
      </c>
      <c r="F1181" s="68">
        <v>0</v>
      </c>
      <c r="G1181" s="69">
        <f t="shared" ref="G1181:G1191" si="108">C1181*D1181*F1181</f>
        <v>0</v>
      </c>
    </row>
    <row r="1182" spans="1:7" ht="22.8">
      <c r="A1182" s="103" t="s">
        <v>1642</v>
      </c>
      <c r="B1182" s="104" t="s">
        <v>1643</v>
      </c>
      <c r="C1182" s="66">
        <v>1</v>
      </c>
      <c r="D1182" s="66">
        <v>1</v>
      </c>
      <c r="E1182" s="67" t="s">
        <v>135</v>
      </c>
      <c r="F1182" s="68">
        <v>0</v>
      </c>
      <c r="G1182" s="69">
        <f t="shared" si="108"/>
        <v>0</v>
      </c>
    </row>
    <row r="1183" spans="1:7" ht="22.8">
      <c r="A1183" s="103" t="s">
        <v>1644</v>
      </c>
      <c r="B1183" s="104" t="s">
        <v>1516</v>
      </c>
      <c r="C1183" s="66">
        <v>1</v>
      </c>
      <c r="D1183" s="66">
        <v>1</v>
      </c>
      <c r="E1183" s="67" t="s">
        <v>135</v>
      </c>
      <c r="F1183" s="68">
        <v>0</v>
      </c>
      <c r="G1183" s="69">
        <f t="shared" si="108"/>
        <v>0</v>
      </c>
    </row>
    <row r="1184" spans="1:7" ht="22.8">
      <c r="A1184" s="102" t="s">
        <v>1645</v>
      </c>
      <c r="B1184" s="111" t="s">
        <v>1520</v>
      </c>
      <c r="C1184" s="66">
        <v>1</v>
      </c>
      <c r="D1184" s="66">
        <v>1</v>
      </c>
      <c r="E1184" s="67" t="s">
        <v>135</v>
      </c>
      <c r="F1184" s="68">
        <v>0</v>
      </c>
      <c r="G1184" s="69">
        <f t="shared" si="108"/>
        <v>0</v>
      </c>
    </row>
    <row r="1185" spans="1:7" ht="22.8">
      <c r="A1185" s="103" t="s">
        <v>1646</v>
      </c>
      <c r="B1185" s="104" t="s">
        <v>1522</v>
      </c>
      <c r="C1185" s="66">
        <v>1</v>
      </c>
      <c r="D1185" s="66">
        <v>1</v>
      </c>
      <c r="E1185" s="67" t="s">
        <v>135</v>
      </c>
      <c r="F1185" s="68">
        <v>0</v>
      </c>
      <c r="G1185" s="69">
        <f t="shared" si="108"/>
        <v>0</v>
      </c>
    </row>
    <row r="1186" spans="1:7" ht="22.8">
      <c r="A1186" s="103" t="s">
        <v>1647</v>
      </c>
      <c r="B1186" s="104" t="s">
        <v>1648</v>
      </c>
      <c r="C1186" s="66">
        <v>1</v>
      </c>
      <c r="D1186" s="66">
        <v>1</v>
      </c>
      <c r="E1186" s="67" t="s">
        <v>135</v>
      </c>
      <c r="F1186" s="68">
        <v>0</v>
      </c>
      <c r="G1186" s="69">
        <f t="shared" si="108"/>
        <v>0</v>
      </c>
    </row>
    <row r="1187" spans="1:7" ht="22.8">
      <c r="A1187" s="103" t="s">
        <v>1649</v>
      </c>
      <c r="B1187" s="104" t="s">
        <v>1650</v>
      </c>
      <c r="C1187" s="66">
        <v>1</v>
      </c>
      <c r="D1187" s="66">
        <v>1</v>
      </c>
      <c r="E1187" s="67" t="s">
        <v>135</v>
      </c>
      <c r="F1187" s="68">
        <v>0</v>
      </c>
      <c r="G1187" s="69">
        <f t="shared" si="108"/>
        <v>0</v>
      </c>
    </row>
    <row r="1188" spans="1:7" ht="22.8">
      <c r="A1188" s="103" t="s">
        <v>1651</v>
      </c>
      <c r="B1188" s="244" t="s">
        <v>1652</v>
      </c>
      <c r="C1188" s="66">
        <v>1</v>
      </c>
      <c r="D1188" s="66">
        <v>1</v>
      </c>
      <c r="E1188" s="67" t="s">
        <v>135</v>
      </c>
      <c r="F1188" s="68">
        <v>0</v>
      </c>
      <c r="G1188" s="69">
        <f t="shared" si="108"/>
        <v>0</v>
      </c>
    </row>
    <row r="1189" spans="1:7" ht="22.8">
      <c r="A1189" s="103" t="s">
        <v>1653</v>
      </c>
      <c r="B1189" s="104" t="s">
        <v>1654</v>
      </c>
      <c r="C1189" s="66">
        <v>1</v>
      </c>
      <c r="D1189" s="66">
        <v>1</v>
      </c>
      <c r="E1189" s="67" t="s">
        <v>135</v>
      </c>
      <c r="F1189" s="68">
        <v>0</v>
      </c>
      <c r="G1189" s="69">
        <f t="shared" si="108"/>
        <v>0</v>
      </c>
    </row>
    <row r="1190" spans="1:7" ht="22.8">
      <c r="A1190" s="103" t="s">
        <v>1655</v>
      </c>
      <c r="B1190" s="104" t="s">
        <v>1656</v>
      </c>
      <c r="C1190" s="66">
        <v>1</v>
      </c>
      <c r="D1190" s="66">
        <v>1</v>
      </c>
      <c r="E1190" s="67" t="s">
        <v>135</v>
      </c>
      <c r="F1190" s="68">
        <v>0</v>
      </c>
      <c r="G1190" s="69">
        <f t="shared" si="108"/>
        <v>0</v>
      </c>
    </row>
    <row r="1191" spans="1:7" ht="22.8">
      <c r="A1191" s="91" t="s">
        <v>1657</v>
      </c>
      <c r="B1191" s="104" t="s">
        <v>126</v>
      </c>
      <c r="C1191" s="66">
        <v>1</v>
      </c>
      <c r="D1191" s="66">
        <v>1</v>
      </c>
      <c r="E1191" s="67" t="s">
        <v>135</v>
      </c>
      <c r="F1191" s="68">
        <v>0</v>
      </c>
      <c r="G1191" s="69">
        <f t="shared" si="108"/>
        <v>0</v>
      </c>
    </row>
    <row r="1192" spans="1:7" s="59" customFormat="1" ht="19.2" customHeight="1">
      <c r="A1192" s="195">
        <v>68</v>
      </c>
      <c r="B1192" s="157" t="s">
        <v>1658</v>
      </c>
      <c r="C1192" s="162"/>
      <c r="D1192" s="82"/>
      <c r="E1192" s="82"/>
      <c r="F1192" s="82"/>
      <c r="G1192" s="181">
        <f>SUM(G1176:G1191)</f>
        <v>0</v>
      </c>
    </row>
    <row r="1193" spans="1:7">
      <c r="A1193" s="75"/>
      <c r="D1193" s="51"/>
      <c r="G1193" s="77"/>
    </row>
    <row r="1194" spans="1:7" ht="12">
      <c r="A1194" s="196">
        <v>69</v>
      </c>
      <c r="B1194" s="156" t="s">
        <v>1659</v>
      </c>
      <c r="C1194" s="156"/>
      <c r="D1194" s="199"/>
      <c r="E1194" s="199"/>
      <c r="F1194" s="199"/>
      <c r="G1194" s="200"/>
    </row>
    <row r="1195" spans="1:7" ht="12">
      <c r="A1195" s="442" t="s">
        <v>32</v>
      </c>
      <c r="B1195" s="436" t="s">
        <v>122</v>
      </c>
      <c r="C1195" s="78"/>
      <c r="D1195" s="79"/>
      <c r="E1195" s="79"/>
      <c r="F1195" s="80"/>
      <c r="G1195" s="443" t="s">
        <v>35</v>
      </c>
    </row>
    <row r="1196" spans="1:7" ht="12">
      <c r="A1196" s="444"/>
      <c r="B1196" s="445"/>
      <c r="C1196" s="446"/>
      <c r="D1196" s="447"/>
      <c r="E1196" s="447"/>
      <c r="F1196" s="448"/>
      <c r="G1196" s="145"/>
    </row>
    <row r="1197" spans="1:7" ht="12">
      <c r="A1197" s="444"/>
      <c r="B1197" s="445"/>
      <c r="C1197" s="446"/>
      <c r="D1197" s="447"/>
      <c r="E1197" s="447"/>
      <c r="F1197" s="449"/>
      <c r="G1197" s="145"/>
    </row>
    <row r="1198" spans="1:7" ht="12">
      <c r="A1198" s="444"/>
      <c r="B1198" s="445"/>
      <c r="C1198" s="446"/>
      <c r="D1198" s="447"/>
      <c r="E1198" s="447"/>
      <c r="F1198" s="449"/>
      <c r="G1198" s="145"/>
    </row>
    <row r="1199" spans="1:7" ht="12">
      <c r="A1199" s="444"/>
      <c r="B1199" s="445"/>
      <c r="C1199" s="446"/>
      <c r="D1199" s="447"/>
      <c r="E1199" s="447"/>
      <c r="F1199" s="449"/>
      <c r="G1199" s="145"/>
    </row>
    <row r="1200" spans="1:7">
      <c r="A1200" s="147"/>
      <c r="B1200" s="148"/>
      <c r="C1200" s="149"/>
      <c r="D1200" s="150"/>
      <c r="E1200" s="150"/>
      <c r="F1200" s="118"/>
      <c r="G1200" s="145"/>
    </row>
    <row r="1201" spans="1:7">
      <c r="A1201" s="147"/>
      <c r="B1201" s="148"/>
      <c r="C1201" s="149"/>
      <c r="D1201" s="150"/>
      <c r="E1201" s="150"/>
      <c r="F1201" s="118"/>
      <c r="G1201" s="145"/>
    </row>
    <row r="1202" spans="1:7">
      <c r="A1202" s="147"/>
      <c r="B1202" s="148"/>
      <c r="C1202" s="149"/>
      <c r="D1202" s="150"/>
      <c r="E1202" s="150"/>
      <c r="F1202" s="118"/>
      <c r="G1202" s="145"/>
    </row>
    <row r="1203" spans="1:7">
      <c r="A1203" s="147"/>
      <c r="B1203" s="148"/>
      <c r="C1203" s="149"/>
      <c r="D1203" s="150"/>
      <c r="E1203" s="150"/>
      <c r="F1203" s="118"/>
      <c r="G1203" s="145"/>
    </row>
    <row r="1204" spans="1:7">
      <c r="A1204" s="147"/>
      <c r="B1204" s="148"/>
      <c r="C1204" s="149"/>
      <c r="D1204" s="150"/>
      <c r="E1204" s="150"/>
      <c r="F1204" s="118"/>
      <c r="G1204" s="145"/>
    </row>
    <row r="1205" spans="1:7">
      <c r="A1205" s="147"/>
      <c r="B1205" s="148"/>
      <c r="C1205" s="149"/>
      <c r="D1205" s="150"/>
      <c r="E1205" s="150"/>
      <c r="F1205" s="118"/>
      <c r="G1205" s="145"/>
    </row>
    <row r="1206" spans="1:7">
      <c r="A1206" s="147"/>
      <c r="B1206" s="148"/>
      <c r="C1206" s="149"/>
      <c r="D1206" s="150"/>
      <c r="E1206" s="150"/>
      <c r="F1206" s="118"/>
      <c r="G1206" s="145"/>
    </row>
    <row r="1207" spans="1:7">
      <c r="A1207" s="147"/>
      <c r="B1207" s="148"/>
      <c r="C1207" s="149"/>
      <c r="D1207" s="150"/>
      <c r="E1207" s="150"/>
      <c r="F1207" s="118"/>
      <c r="G1207" s="145"/>
    </row>
    <row r="1208" spans="1:7">
      <c r="A1208" s="147"/>
      <c r="B1208" s="148"/>
      <c r="C1208" s="149"/>
      <c r="D1208" s="150"/>
      <c r="E1208" s="150"/>
      <c r="F1208" s="118"/>
      <c r="G1208" s="145"/>
    </row>
    <row r="1209" spans="1:7">
      <c r="A1209" s="147"/>
      <c r="B1209" s="148"/>
      <c r="C1209" s="149"/>
      <c r="D1209" s="150"/>
      <c r="E1209" s="150"/>
      <c r="F1209" s="118"/>
      <c r="G1209" s="145"/>
    </row>
    <row r="1210" spans="1:7">
      <c r="A1210" s="147"/>
      <c r="B1210" s="148"/>
      <c r="C1210" s="149"/>
      <c r="D1210" s="150"/>
      <c r="E1210" s="150"/>
      <c r="F1210" s="118"/>
      <c r="G1210" s="145"/>
    </row>
    <row r="1211" spans="1:7">
      <c r="A1211" s="147"/>
      <c r="B1211" s="148"/>
      <c r="C1211" s="149"/>
      <c r="D1211" s="150"/>
      <c r="E1211" s="150"/>
      <c r="F1211" s="118"/>
      <c r="G1211" s="145"/>
    </row>
    <row r="1212" spans="1:7">
      <c r="A1212" s="148"/>
      <c r="B1212" s="148"/>
      <c r="C1212" s="149"/>
      <c r="D1212" s="150"/>
      <c r="E1212" s="150"/>
      <c r="F1212" s="118"/>
      <c r="G1212" s="145"/>
    </row>
    <row r="1213" spans="1:7">
      <c r="A1213" s="147"/>
      <c r="B1213" s="148"/>
      <c r="C1213" s="149"/>
      <c r="D1213" s="150"/>
      <c r="E1213" s="150"/>
      <c r="F1213" s="118"/>
      <c r="G1213" s="145"/>
    </row>
    <row r="1214" spans="1:7">
      <c r="A1214" s="148"/>
      <c r="B1214" s="148"/>
      <c r="C1214" s="149"/>
      <c r="D1214" s="150"/>
      <c r="E1214" s="150"/>
      <c r="F1214" s="118"/>
      <c r="G1214" s="145"/>
    </row>
    <row r="1215" spans="1:7">
      <c r="A1215" s="147"/>
      <c r="B1215" s="148"/>
      <c r="C1215" s="149"/>
      <c r="D1215" s="150"/>
      <c r="E1215" s="150"/>
      <c r="F1215" s="118"/>
      <c r="G1215" s="145"/>
    </row>
    <row r="1216" spans="1:7">
      <c r="A1216" s="147"/>
      <c r="B1216" s="148"/>
      <c r="C1216" s="149"/>
      <c r="D1216" s="150"/>
      <c r="E1216" s="150"/>
      <c r="F1216" s="118"/>
      <c r="G1216" s="145"/>
    </row>
    <row r="1217" spans="1:7">
      <c r="A1217" s="147"/>
      <c r="B1217" s="148"/>
      <c r="C1217" s="151"/>
      <c r="D1217" s="152"/>
      <c r="E1217" s="152"/>
      <c r="F1217" s="152"/>
      <c r="G1217" s="146"/>
    </row>
    <row r="1218" spans="1:7" s="59" customFormat="1" ht="19.2" customHeight="1">
      <c r="A1218" s="195">
        <v>69</v>
      </c>
      <c r="B1218" s="157" t="s">
        <v>1660</v>
      </c>
      <c r="C1218" s="162"/>
      <c r="D1218" s="82"/>
      <c r="E1218" s="82"/>
      <c r="F1218" s="82"/>
      <c r="G1218" s="181">
        <f>SUM(G1196:G1217)</f>
        <v>0</v>
      </c>
    </row>
    <row r="1219" spans="1:7">
      <c r="A1219" s="75"/>
      <c r="D1219" s="51"/>
      <c r="G1219" s="77"/>
    </row>
    <row r="1220" spans="1:7" ht="12">
      <c r="A1220" s="196">
        <v>70</v>
      </c>
      <c r="B1220" s="156" t="s">
        <v>1661</v>
      </c>
      <c r="C1220" s="156"/>
      <c r="D1220" s="199"/>
      <c r="E1220" s="199"/>
      <c r="F1220" s="199"/>
      <c r="G1220" s="200"/>
    </row>
    <row r="1221" spans="1:7" ht="12">
      <c r="A1221" s="160" t="s">
        <v>32</v>
      </c>
      <c r="B1221" s="197" t="s">
        <v>122</v>
      </c>
      <c r="C1221" s="63" t="s">
        <v>129</v>
      </c>
      <c r="D1221" s="64" t="s">
        <v>130</v>
      </c>
      <c r="E1221" s="64" t="s">
        <v>131</v>
      </c>
      <c r="F1221" s="65" t="s">
        <v>132</v>
      </c>
      <c r="G1221" s="142" t="s">
        <v>35</v>
      </c>
    </row>
    <row r="1222" spans="1:7" ht="22.8">
      <c r="A1222" s="103" t="s">
        <v>1662</v>
      </c>
      <c r="B1222" s="104" t="s">
        <v>1663</v>
      </c>
      <c r="C1222" s="66">
        <v>1</v>
      </c>
      <c r="D1222" s="66">
        <v>1</v>
      </c>
      <c r="E1222" s="67" t="s">
        <v>135</v>
      </c>
      <c r="F1222" s="68">
        <v>0</v>
      </c>
      <c r="G1222" s="69">
        <f t="shared" ref="G1222:G1234" si="109">C1222*D1222*F1222</f>
        <v>0</v>
      </c>
    </row>
    <row r="1223" spans="1:7" ht="22.8">
      <c r="A1223" s="103" t="s">
        <v>1664</v>
      </c>
      <c r="B1223" s="104" t="s">
        <v>1665</v>
      </c>
      <c r="C1223" s="66">
        <v>1</v>
      </c>
      <c r="D1223" s="66">
        <v>1</v>
      </c>
      <c r="E1223" s="67" t="s">
        <v>135</v>
      </c>
      <c r="F1223" s="68">
        <v>0</v>
      </c>
      <c r="G1223" s="69">
        <f t="shared" si="109"/>
        <v>0</v>
      </c>
    </row>
    <row r="1224" spans="1:7" ht="22.8">
      <c r="A1224" s="103" t="s">
        <v>1666</v>
      </c>
      <c r="B1224" s="104" t="s">
        <v>1667</v>
      </c>
      <c r="C1224" s="66">
        <v>1</v>
      </c>
      <c r="D1224" s="66">
        <v>1</v>
      </c>
      <c r="E1224" s="67" t="s">
        <v>135</v>
      </c>
      <c r="F1224" s="68">
        <v>0</v>
      </c>
      <c r="G1224" s="69">
        <f t="shared" si="109"/>
        <v>0</v>
      </c>
    </row>
    <row r="1225" spans="1:7" ht="22.8">
      <c r="A1225" s="102" t="s">
        <v>1668</v>
      </c>
      <c r="B1225" s="111" t="s">
        <v>1669</v>
      </c>
      <c r="C1225" s="66">
        <v>1</v>
      </c>
      <c r="D1225" s="66">
        <v>1</v>
      </c>
      <c r="E1225" s="67" t="s">
        <v>135</v>
      </c>
      <c r="F1225" s="68">
        <v>0</v>
      </c>
      <c r="G1225" s="69">
        <f t="shared" si="109"/>
        <v>0</v>
      </c>
    </row>
    <row r="1226" spans="1:7" ht="22.8">
      <c r="A1226" s="102" t="s">
        <v>1670</v>
      </c>
      <c r="B1226" s="111" t="s">
        <v>1671</v>
      </c>
      <c r="C1226" s="66">
        <v>1</v>
      </c>
      <c r="D1226" s="66">
        <v>1</v>
      </c>
      <c r="E1226" s="67" t="s">
        <v>135</v>
      </c>
      <c r="F1226" s="68">
        <v>0</v>
      </c>
      <c r="G1226" s="69">
        <f t="shared" si="109"/>
        <v>0</v>
      </c>
    </row>
    <row r="1227" spans="1:7" ht="22.8">
      <c r="A1227" s="103" t="s">
        <v>1672</v>
      </c>
      <c r="B1227" s="104" t="s">
        <v>598</v>
      </c>
      <c r="C1227" s="66">
        <v>1</v>
      </c>
      <c r="D1227" s="66">
        <v>1</v>
      </c>
      <c r="E1227" s="67" t="s">
        <v>135</v>
      </c>
      <c r="F1227" s="68">
        <v>0</v>
      </c>
      <c r="G1227" s="69">
        <f t="shared" si="109"/>
        <v>0</v>
      </c>
    </row>
    <row r="1228" spans="1:7" ht="22.8">
      <c r="A1228" s="103" t="s">
        <v>1673</v>
      </c>
      <c r="B1228" s="104" t="s">
        <v>1674</v>
      </c>
      <c r="C1228" s="66">
        <v>1</v>
      </c>
      <c r="D1228" s="66">
        <v>1</v>
      </c>
      <c r="E1228" s="67" t="s">
        <v>135</v>
      </c>
      <c r="F1228" s="68">
        <v>0</v>
      </c>
      <c r="G1228" s="69">
        <f t="shared" si="109"/>
        <v>0</v>
      </c>
    </row>
    <row r="1229" spans="1:7" ht="22.8">
      <c r="A1229" s="103" t="s">
        <v>1675</v>
      </c>
      <c r="B1229" s="104" t="s">
        <v>1676</v>
      </c>
      <c r="C1229" s="66">
        <v>1</v>
      </c>
      <c r="D1229" s="66">
        <v>1</v>
      </c>
      <c r="E1229" s="67" t="s">
        <v>135</v>
      </c>
      <c r="F1229" s="68">
        <v>0</v>
      </c>
      <c r="G1229" s="69">
        <f t="shared" si="109"/>
        <v>0</v>
      </c>
    </row>
    <row r="1230" spans="1:7" ht="22.8">
      <c r="A1230" s="103" t="s">
        <v>1677</v>
      </c>
      <c r="B1230" s="104" t="s">
        <v>1678</v>
      </c>
      <c r="C1230" s="66">
        <v>1</v>
      </c>
      <c r="D1230" s="66">
        <v>1</v>
      </c>
      <c r="E1230" s="67" t="s">
        <v>135</v>
      </c>
      <c r="F1230" s="68">
        <v>0</v>
      </c>
      <c r="G1230" s="69">
        <f t="shared" si="109"/>
        <v>0</v>
      </c>
    </row>
    <row r="1231" spans="1:7" ht="22.8">
      <c r="A1231" s="103" t="s">
        <v>1679</v>
      </c>
      <c r="B1231" s="104" t="s">
        <v>189</v>
      </c>
      <c r="C1231" s="66">
        <v>1</v>
      </c>
      <c r="D1231" s="66">
        <v>1</v>
      </c>
      <c r="E1231" s="67" t="s">
        <v>135</v>
      </c>
      <c r="F1231" s="68">
        <v>0</v>
      </c>
      <c r="G1231" s="69">
        <f t="shared" si="109"/>
        <v>0</v>
      </c>
    </row>
    <row r="1232" spans="1:7" ht="22.8">
      <c r="A1232" s="103" t="s">
        <v>1680</v>
      </c>
      <c r="B1232" s="244" t="s">
        <v>1681</v>
      </c>
      <c r="C1232" s="66">
        <v>1</v>
      </c>
      <c r="D1232" s="66">
        <v>1</v>
      </c>
      <c r="E1232" s="67" t="s">
        <v>135</v>
      </c>
      <c r="F1232" s="68">
        <v>0</v>
      </c>
      <c r="G1232" s="69">
        <f t="shared" si="109"/>
        <v>0</v>
      </c>
    </row>
    <row r="1233" spans="1:7" ht="22.8">
      <c r="A1233" s="103" t="s">
        <v>1682</v>
      </c>
      <c r="B1233" s="104" t="s">
        <v>213</v>
      </c>
      <c r="C1233" s="66">
        <v>1</v>
      </c>
      <c r="D1233" s="66">
        <v>1</v>
      </c>
      <c r="E1233" s="67" t="s">
        <v>135</v>
      </c>
      <c r="F1233" s="68">
        <v>0</v>
      </c>
      <c r="G1233" s="69">
        <f t="shared" si="109"/>
        <v>0</v>
      </c>
    </row>
    <row r="1234" spans="1:7" ht="22.8">
      <c r="A1234" s="103" t="s">
        <v>1683</v>
      </c>
      <c r="B1234" s="104" t="s">
        <v>1684</v>
      </c>
      <c r="C1234" s="66">
        <v>1</v>
      </c>
      <c r="D1234" s="66">
        <v>1</v>
      </c>
      <c r="E1234" s="67" t="s">
        <v>135</v>
      </c>
      <c r="F1234" s="68">
        <v>0</v>
      </c>
      <c r="G1234" s="69">
        <f t="shared" si="109"/>
        <v>0</v>
      </c>
    </row>
    <row r="1235" spans="1:7" ht="22.8">
      <c r="A1235" s="102" t="s">
        <v>1685</v>
      </c>
      <c r="B1235" s="104" t="s">
        <v>191</v>
      </c>
      <c r="C1235" s="87"/>
      <c r="D1235" s="71">
        <v>0</v>
      </c>
      <c r="E1235" s="72" t="s">
        <v>161</v>
      </c>
      <c r="F1235" s="73">
        <f>G1222+G1227+G1223</f>
        <v>0</v>
      </c>
      <c r="G1235" s="69">
        <f>D1235*F1235</f>
        <v>0</v>
      </c>
    </row>
    <row r="1236" spans="1:7" ht="22.8">
      <c r="A1236" s="103" t="s">
        <v>1686</v>
      </c>
      <c r="B1236" s="104" t="s">
        <v>126</v>
      </c>
      <c r="C1236" s="66">
        <v>1</v>
      </c>
      <c r="D1236" s="66">
        <v>1</v>
      </c>
      <c r="E1236" s="67" t="s">
        <v>135</v>
      </c>
      <c r="F1236" s="68">
        <v>0</v>
      </c>
      <c r="G1236" s="69">
        <f>C1236*D1236*F1236</f>
        <v>0</v>
      </c>
    </row>
    <row r="1237" spans="1:7" s="59" customFormat="1" ht="19.2" customHeight="1">
      <c r="A1237" s="195">
        <v>70</v>
      </c>
      <c r="B1237" s="157" t="s">
        <v>1687</v>
      </c>
      <c r="C1237" s="162"/>
      <c r="D1237" s="82"/>
      <c r="E1237" s="82"/>
      <c r="F1237" s="82"/>
      <c r="G1237" s="181">
        <f>SUM(G1222:G1236)</f>
        <v>0</v>
      </c>
    </row>
    <row r="1238" spans="1:7" ht="12">
      <c r="A1238" s="88"/>
      <c r="D1238" s="51"/>
      <c r="G1238" s="200"/>
    </row>
    <row r="1239" spans="1:7" ht="12">
      <c r="A1239" s="196">
        <v>71</v>
      </c>
      <c r="B1239" s="156" t="s">
        <v>1688</v>
      </c>
      <c r="C1239" s="156"/>
      <c r="D1239" s="199"/>
      <c r="E1239" s="199"/>
      <c r="F1239" s="199"/>
      <c r="G1239" s="200"/>
    </row>
    <row r="1240" spans="1:7" ht="12">
      <c r="A1240" s="442" t="s">
        <v>32</v>
      </c>
      <c r="B1240" s="436" t="s">
        <v>122</v>
      </c>
      <c r="C1240" s="78"/>
      <c r="D1240" s="79"/>
      <c r="E1240" s="79"/>
      <c r="F1240" s="142" t="s">
        <v>666</v>
      </c>
      <c r="G1240" s="443" t="s">
        <v>35</v>
      </c>
    </row>
    <row r="1241" spans="1:7">
      <c r="A1241" s="105">
        <v>71.010000000000005</v>
      </c>
      <c r="B1241" s="177" t="s">
        <v>1689</v>
      </c>
      <c r="C1241" s="61"/>
      <c r="D1241" s="51"/>
      <c r="E1241" s="56"/>
      <c r="F1241" s="140"/>
      <c r="G1241" s="487">
        <f>SUM(F1241:F1246)</f>
        <v>0</v>
      </c>
    </row>
    <row r="1242" spans="1:7">
      <c r="A1242" s="101"/>
      <c r="B1242" s="212" t="s">
        <v>1690</v>
      </c>
      <c r="C1242" s="114"/>
      <c r="D1242" s="115"/>
      <c r="E1242" s="116"/>
      <c r="F1242" s="136">
        <v>0</v>
      </c>
      <c r="G1242" s="488"/>
    </row>
    <row r="1243" spans="1:7">
      <c r="A1243" s="101"/>
      <c r="B1243" s="212" t="s">
        <v>1691</v>
      </c>
      <c r="C1243" s="114"/>
      <c r="D1243" s="115"/>
      <c r="E1243" s="116"/>
      <c r="F1243" s="136">
        <v>0</v>
      </c>
      <c r="G1243" s="488"/>
    </row>
    <row r="1244" spans="1:7">
      <c r="A1244" s="101"/>
      <c r="B1244" s="212" t="s">
        <v>1692</v>
      </c>
      <c r="C1244" s="114"/>
      <c r="D1244" s="115"/>
      <c r="E1244" s="116"/>
      <c r="F1244" s="136">
        <v>0</v>
      </c>
      <c r="G1244" s="488"/>
    </row>
    <row r="1245" spans="1:7">
      <c r="A1245" s="101"/>
      <c r="B1245" s="212" t="s">
        <v>1693</v>
      </c>
      <c r="C1245" s="114"/>
      <c r="D1245" s="115"/>
      <c r="E1245" s="116"/>
      <c r="F1245" s="136">
        <v>0</v>
      </c>
      <c r="G1245" s="488"/>
    </row>
    <row r="1246" spans="1:7">
      <c r="A1246" s="102"/>
      <c r="B1246" s="111" t="s">
        <v>1694</v>
      </c>
      <c r="C1246" s="94"/>
      <c r="D1246" s="57"/>
      <c r="E1246" s="95"/>
      <c r="F1246" s="132">
        <v>0</v>
      </c>
      <c r="G1246" s="489"/>
    </row>
    <row r="1247" spans="1:7" ht="22.8">
      <c r="A1247" s="102" t="s">
        <v>1695</v>
      </c>
      <c r="B1247" s="267" t="s">
        <v>1696</v>
      </c>
      <c r="C1247" s="81"/>
      <c r="D1247" s="52"/>
      <c r="E1247" s="52"/>
      <c r="F1247" s="53"/>
      <c r="G1247" s="54">
        <v>0</v>
      </c>
    </row>
    <row r="1248" spans="1:7" ht="22.8">
      <c r="A1248" s="102" t="s">
        <v>1697</v>
      </c>
      <c r="B1248" s="267" t="s">
        <v>1698</v>
      </c>
      <c r="C1248" s="81"/>
      <c r="D1248" s="52"/>
      <c r="E1248" s="52"/>
      <c r="F1248" s="53"/>
      <c r="G1248" s="54">
        <v>0</v>
      </c>
    </row>
    <row r="1249" spans="1:7" ht="22.8">
      <c r="A1249" s="102" t="s">
        <v>1699</v>
      </c>
      <c r="B1249" s="267" t="s">
        <v>1700</v>
      </c>
      <c r="C1249" s="81"/>
      <c r="D1249" s="52"/>
      <c r="E1249" s="52"/>
      <c r="F1249" s="53"/>
      <c r="G1249" s="54">
        <v>0</v>
      </c>
    </row>
    <row r="1250" spans="1:7" ht="22.8">
      <c r="A1250" s="102" t="s">
        <v>1701</v>
      </c>
      <c r="B1250" s="267" t="s">
        <v>1702</v>
      </c>
      <c r="C1250" s="81"/>
      <c r="D1250" s="52"/>
      <c r="E1250" s="52"/>
      <c r="F1250" s="53"/>
      <c r="G1250" s="54">
        <v>0</v>
      </c>
    </row>
    <row r="1251" spans="1:7" ht="22.8">
      <c r="A1251" s="102" t="s">
        <v>1703</v>
      </c>
      <c r="B1251" s="267" t="s">
        <v>1704</v>
      </c>
      <c r="C1251" s="81"/>
      <c r="D1251" s="52"/>
      <c r="E1251" s="52"/>
      <c r="F1251" s="53"/>
      <c r="G1251" s="54">
        <v>0</v>
      </c>
    </row>
    <row r="1252" spans="1:7" ht="22.8">
      <c r="A1252" s="103" t="s">
        <v>1705</v>
      </c>
      <c r="B1252" s="104" t="s">
        <v>126</v>
      </c>
      <c r="C1252" s="81"/>
      <c r="D1252" s="52"/>
      <c r="E1252" s="52"/>
      <c r="F1252" s="53"/>
      <c r="G1252" s="54">
        <v>0</v>
      </c>
    </row>
    <row r="1253" spans="1:7" s="59" customFormat="1" ht="19.2" customHeight="1">
      <c r="A1253" s="195">
        <v>71</v>
      </c>
      <c r="B1253" s="157" t="s">
        <v>1706</v>
      </c>
      <c r="C1253" s="162"/>
      <c r="D1253" s="82"/>
      <c r="E1253" s="82"/>
      <c r="F1253" s="83"/>
      <c r="G1253" s="181">
        <f>SUM(G1241:G1252)</f>
        <v>0</v>
      </c>
    </row>
    <row r="1254" spans="1:7">
      <c r="A1254" s="75"/>
      <c r="D1254" s="51"/>
      <c r="G1254" s="77"/>
    </row>
    <row r="1255" spans="1:7" ht="12">
      <c r="A1255" s="196">
        <v>72</v>
      </c>
      <c r="B1255" s="156" t="s">
        <v>1707</v>
      </c>
      <c r="C1255" s="156"/>
      <c r="D1255" s="199"/>
      <c r="E1255" s="199"/>
      <c r="F1255" s="199"/>
      <c r="G1255" s="200"/>
    </row>
    <row r="1256" spans="1:7" ht="12">
      <c r="A1256" s="442" t="s">
        <v>32</v>
      </c>
      <c r="B1256" s="436" t="s">
        <v>122</v>
      </c>
      <c r="C1256" s="78"/>
      <c r="D1256" s="79"/>
      <c r="E1256" s="79"/>
      <c r="F1256" s="80"/>
      <c r="G1256" s="443" t="s">
        <v>35</v>
      </c>
    </row>
    <row r="1257" spans="1:7" ht="22.8">
      <c r="A1257" s="242" t="s">
        <v>1708</v>
      </c>
      <c r="B1257" s="104" t="s">
        <v>1709</v>
      </c>
      <c r="C1257" s="81"/>
      <c r="D1257" s="52"/>
      <c r="E1257" s="52"/>
      <c r="F1257" s="53"/>
      <c r="G1257" s="54">
        <v>0</v>
      </c>
    </row>
    <row r="1258" spans="1:7" ht="22.8">
      <c r="A1258" s="242" t="s">
        <v>1710</v>
      </c>
      <c r="B1258" s="104" t="s">
        <v>1711</v>
      </c>
      <c r="C1258" s="81"/>
      <c r="D1258" s="52"/>
      <c r="E1258" s="52"/>
      <c r="F1258" s="53"/>
      <c r="G1258" s="54">
        <v>0</v>
      </c>
    </row>
    <row r="1259" spans="1:7" ht="22.8">
      <c r="A1259" s="242" t="s">
        <v>1712</v>
      </c>
      <c r="B1259" s="267" t="s">
        <v>1713</v>
      </c>
      <c r="C1259" s="81"/>
      <c r="D1259" s="52"/>
      <c r="E1259" s="52"/>
      <c r="F1259" s="53"/>
      <c r="G1259" s="54">
        <v>0</v>
      </c>
    </row>
    <row r="1260" spans="1:7" ht="22.8">
      <c r="A1260" s="93" t="s">
        <v>1714</v>
      </c>
      <c r="B1260" s="267" t="s">
        <v>1715</v>
      </c>
      <c r="C1260" s="81"/>
      <c r="D1260" s="52"/>
      <c r="E1260" s="52"/>
      <c r="F1260" s="53"/>
      <c r="G1260" s="54">
        <v>0</v>
      </c>
    </row>
    <row r="1261" spans="1:7" ht="22.8">
      <c r="A1261" s="93" t="s">
        <v>1716</v>
      </c>
      <c r="B1261" s="267" t="s">
        <v>1717</v>
      </c>
      <c r="C1261" s="81"/>
      <c r="D1261" s="52"/>
      <c r="E1261" s="52"/>
      <c r="F1261" s="53"/>
      <c r="G1261" s="54">
        <v>0</v>
      </c>
    </row>
    <row r="1262" spans="1:7" ht="22.8">
      <c r="A1262" s="296" t="s">
        <v>1718</v>
      </c>
      <c r="B1262" s="244" t="s">
        <v>1719</v>
      </c>
      <c r="C1262" s="81"/>
      <c r="D1262" s="52"/>
      <c r="E1262" s="52"/>
      <c r="F1262" s="53"/>
      <c r="G1262" s="54">
        <v>0</v>
      </c>
    </row>
    <row r="1263" spans="1:7" ht="22.8">
      <c r="A1263" s="93" t="s">
        <v>1720</v>
      </c>
      <c r="B1263" s="104" t="s">
        <v>126</v>
      </c>
      <c r="C1263" s="81"/>
      <c r="D1263" s="52"/>
      <c r="E1263" s="52"/>
      <c r="F1263" s="53"/>
      <c r="G1263" s="54">
        <v>0</v>
      </c>
    </row>
    <row r="1264" spans="1:7" s="59" customFormat="1" ht="19.2" customHeight="1">
      <c r="A1264" s="195">
        <v>72</v>
      </c>
      <c r="B1264" s="157" t="s">
        <v>1721</v>
      </c>
      <c r="C1264" s="162"/>
      <c r="D1264" s="82"/>
      <c r="E1264" s="82"/>
      <c r="F1264" s="83"/>
      <c r="G1264" s="450">
        <f>SUM(G1257:G1263)</f>
        <v>0</v>
      </c>
    </row>
    <row r="1265" spans="1:7">
      <c r="D1265" s="51"/>
      <c r="G1265" s="77"/>
    </row>
    <row r="1266" spans="1:7" ht="12">
      <c r="A1266" s="196">
        <v>80</v>
      </c>
      <c r="B1266" s="156" t="s">
        <v>1722</v>
      </c>
      <c r="C1266" s="156"/>
      <c r="D1266" s="51"/>
      <c r="G1266" s="440"/>
    </row>
    <row r="1267" spans="1:7" ht="12">
      <c r="A1267" s="442" t="s">
        <v>32</v>
      </c>
      <c r="B1267" s="436" t="s">
        <v>122</v>
      </c>
      <c r="C1267" s="78"/>
      <c r="D1267" s="79"/>
      <c r="E1267" s="79"/>
      <c r="F1267" s="80"/>
      <c r="G1267" s="443" t="s">
        <v>35</v>
      </c>
    </row>
    <row r="1268" spans="1:7" ht="22.8">
      <c r="A1268" s="100">
        <v>80.010000000000005</v>
      </c>
      <c r="B1268" s="111" t="s">
        <v>1723</v>
      </c>
      <c r="C1268" s="153"/>
      <c r="D1268" s="57"/>
      <c r="E1268" s="185" t="str">
        <f>IF(G1268=0,"- %",G1268/'TFC devis production - SOMMAIRE'!G97)</f>
        <v>- %</v>
      </c>
      <c r="F1268" s="186" t="s">
        <v>1724</v>
      </c>
      <c r="G1268" s="54">
        <v>0</v>
      </c>
    </row>
    <row r="1269" spans="1:7" s="59" customFormat="1" ht="19.2" customHeight="1">
      <c r="A1269" s="190">
        <v>80</v>
      </c>
      <c r="B1269" s="144" t="s">
        <v>1725</v>
      </c>
      <c r="C1269" s="162"/>
      <c r="D1269" s="82"/>
      <c r="E1269" s="82"/>
      <c r="F1269" s="83"/>
      <c r="G1269" s="181">
        <f>G1268</f>
        <v>0</v>
      </c>
    </row>
    <row r="1270" spans="1:7" ht="12">
      <c r="A1270" s="141"/>
      <c r="B1270" s="50"/>
      <c r="C1270" s="156"/>
      <c r="D1270" s="51"/>
      <c r="G1270" s="200"/>
    </row>
    <row r="1271" spans="1:7" ht="12">
      <c r="A1271" s="196">
        <v>81</v>
      </c>
      <c r="B1271" s="156" t="s">
        <v>1726</v>
      </c>
      <c r="C1271" s="156"/>
      <c r="D1271" s="51"/>
      <c r="G1271" s="200"/>
    </row>
    <row r="1272" spans="1:7" ht="12">
      <c r="A1272" s="442" t="s">
        <v>32</v>
      </c>
      <c r="B1272" s="436" t="s">
        <v>122</v>
      </c>
      <c r="C1272" s="78"/>
      <c r="D1272" s="79"/>
      <c r="E1272" s="79"/>
      <c r="F1272" s="80"/>
      <c r="G1272" s="443" t="s">
        <v>35</v>
      </c>
    </row>
    <row r="1273" spans="1:7" ht="23.4">
      <c r="A1273" s="89" t="s">
        <v>1727</v>
      </c>
      <c r="B1273" s="49" t="s">
        <v>1728</v>
      </c>
      <c r="C1273" s="451"/>
      <c r="D1273" s="52"/>
      <c r="E1273" s="52"/>
      <c r="F1273" s="53"/>
      <c r="G1273" s="54">
        <v>0</v>
      </c>
    </row>
    <row r="1274" spans="1:7" s="59" customFormat="1" ht="19.2" customHeight="1">
      <c r="A1274" s="433">
        <v>81</v>
      </c>
      <c r="B1274" s="143" t="s">
        <v>1729</v>
      </c>
      <c r="C1274" s="162"/>
      <c r="D1274" s="82"/>
      <c r="E1274" s="82"/>
      <c r="F1274" s="82"/>
      <c r="G1274" s="181">
        <f>G1273</f>
        <v>0</v>
      </c>
    </row>
    <row r="1275" spans="1:7">
      <c r="D1275" s="51"/>
    </row>
    <row r="1276" spans="1:7">
      <c r="D1276" s="51"/>
    </row>
    <row r="1277" spans="1:7">
      <c r="D1277" s="51"/>
    </row>
    <row r="1278" spans="1:7">
      <c r="D1278" s="51"/>
    </row>
    <row r="1279" spans="1:7">
      <c r="D1279" s="51"/>
    </row>
    <row r="1280" spans="1:7">
      <c r="D1280" s="51"/>
    </row>
    <row r="1281" spans="4:4">
      <c r="D1281" s="51"/>
    </row>
    <row r="1282" spans="4:4">
      <c r="D1282" s="51"/>
    </row>
    <row r="1283" spans="4:4">
      <c r="D1283" s="51"/>
    </row>
    <row r="1284" spans="4:4">
      <c r="D1284" s="51"/>
    </row>
    <row r="1285" spans="4:4">
      <c r="D1285" s="51"/>
    </row>
    <row r="1286" spans="4:4">
      <c r="D1286" s="51"/>
    </row>
    <row r="1287" spans="4:4">
      <c r="D1287" s="51"/>
    </row>
    <row r="1288" spans="4:4">
      <c r="D1288" s="51"/>
    </row>
    <row r="1289" spans="4:4">
      <c r="D1289" s="51"/>
    </row>
    <row r="1290" spans="4:4">
      <c r="D1290" s="51"/>
    </row>
    <row r="1291" spans="4:4">
      <c r="D1291" s="51"/>
    </row>
    <row r="1292" spans="4:4">
      <c r="D1292" s="51"/>
    </row>
    <row r="1293" spans="4:4">
      <c r="D1293" s="51"/>
    </row>
    <row r="1294" spans="4:4">
      <c r="D1294" s="51"/>
    </row>
    <row r="1295" spans="4:4">
      <c r="D1295" s="51"/>
    </row>
    <row r="1296" spans="4:4">
      <c r="D1296" s="51"/>
    </row>
    <row r="1297" spans="4:4">
      <c r="D1297" s="51"/>
    </row>
    <row r="1298" spans="4:4">
      <c r="D1298" s="51"/>
    </row>
    <row r="1299" spans="4:4">
      <c r="D1299" s="51"/>
    </row>
    <row r="1300" spans="4:4">
      <c r="D1300" s="51"/>
    </row>
    <row r="1301" spans="4:4">
      <c r="D1301" s="51"/>
    </row>
    <row r="1302" spans="4:4">
      <c r="D1302" s="51"/>
    </row>
    <row r="1303" spans="4:4">
      <c r="D1303" s="51"/>
    </row>
    <row r="1304" spans="4:4">
      <c r="D1304" s="51"/>
    </row>
    <row r="1305" spans="4:4">
      <c r="D1305" s="51"/>
    </row>
    <row r="1306" spans="4:4">
      <c r="D1306" s="51"/>
    </row>
    <row r="1307" spans="4:4">
      <c r="D1307" s="51"/>
    </row>
    <row r="1308" spans="4:4">
      <c r="D1308" s="51"/>
    </row>
    <row r="1309" spans="4:4">
      <c r="D1309" s="51"/>
    </row>
    <row r="1310" spans="4:4">
      <c r="D1310" s="51"/>
    </row>
    <row r="1311" spans="4:4">
      <c r="D1311" s="51"/>
    </row>
    <row r="1312" spans="4:4">
      <c r="D1312" s="51"/>
    </row>
    <row r="1313" spans="4:5">
      <c r="D1313" s="51"/>
    </row>
    <row r="1314" spans="4:5">
      <c r="D1314" s="51"/>
    </row>
    <row r="1315" spans="4:5">
      <c r="D1315" s="51"/>
    </row>
    <row r="1316" spans="4:5">
      <c r="D1316" s="51"/>
    </row>
    <row r="1317" spans="4:5">
      <c r="D1317" s="51"/>
    </row>
    <row r="1318" spans="4:5">
      <c r="D1318" s="51"/>
    </row>
    <row r="1319" spans="4:5">
      <c r="D1319" s="51"/>
    </row>
    <row r="1320" spans="4:5">
      <c r="D1320" s="51"/>
    </row>
    <row r="1321" spans="4:5">
      <c r="D1321" s="51"/>
      <c r="E1321" s="187" t="s">
        <v>135</v>
      </c>
    </row>
    <row r="1322" spans="4:5">
      <c r="D1322" s="51"/>
      <c r="E1322" s="51" t="s">
        <v>1730</v>
      </c>
    </row>
    <row r="1323" spans="4:5">
      <c r="D1323" s="51"/>
      <c r="E1323" s="51" t="s">
        <v>1731</v>
      </c>
    </row>
    <row r="1324" spans="4:5">
      <c r="D1324" s="51"/>
      <c r="E1324" s="51" t="s">
        <v>1732</v>
      </c>
    </row>
    <row r="1325" spans="4:5">
      <c r="D1325" s="51"/>
      <c r="E1325" s="51" t="s">
        <v>1733</v>
      </c>
    </row>
    <row r="1326" spans="4:5">
      <c r="D1326" s="51"/>
      <c r="E1326" s="51" t="s">
        <v>1734</v>
      </c>
    </row>
    <row r="1327" spans="4:5">
      <c r="D1327" s="51"/>
      <c r="E1327" s="51" t="s">
        <v>1735</v>
      </c>
    </row>
    <row r="1328" spans="4:5">
      <c r="D1328" s="51"/>
      <c r="E1328" s="51" t="s">
        <v>1736</v>
      </c>
    </row>
    <row r="1329" spans="4:5">
      <c r="D1329" s="51"/>
      <c r="E1329" s="51" t="s">
        <v>1737</v>
      </c>
    </row>
    <row r="1330" spans="4:5">
      <c r="D1330" s="51"/>
    </row>
    <row r="1331" spans="4:5">
      <c r="D1331" s="51"/>
    </row>
    <row r="1332" spans="4:5">
      <c r="D1332" s="51"/>
    </row>
    <row r="1333" spans="4:5">
      <c r="D1333" s="51"/>
    </row>
    <row r="1334" spans="4:5">
      <c r="D1334" s="51"/>
    </row>
    <row r="1335" spans="4:5">
      <c r="D1335" s="51"/>
    </row>
    <row r="1336" spans="4:5">
      <c r="D1336" s="51"/>
    </row>
    <row r="1337" spans="4:5">
      <c r="D1337" s="51"/>
    </row>
    <row r="1338" spans="4:5">
      <c r="D1338" s="51"/>
    </row>
    <row r="1339" spans="4:5">
      <c r="D1339" s="51"/>
    </row>
    <row r="1340" spans="4:5">
      <c r="D1340" s="51"/>
    </row>
    <row r="1341" spans="4:5">
      <c r="D1341" s="51"/>
    </row>
    <row r="1342" spans="4:5">
      <c r="D1342" s="51"/>
    </row>
    <row r="1343" spans="4:5">
      <c r="D1343" s="51"/>
    </row>
    <row r="1344" spans="4:5">
      <c r="D1344" s="51"/>
    </row>
    <row r="1345" spans="4:4">
      <c r="D1345" s="51"/>
    </row>
    <row r="1346" spans="4:4">
      <c r="D1346" s="51"/>
    </row>
    <row r="1347" spans="4:4">
      <c r="D1347" s="51"/>
    </row>
    <row r="1348" spans="4:4">
      <c r="D1348" s="51"/>
    </row>
    <row r="1349" spans="4:4">
      <c r="D1349" s="51"/>
    </row>
    <row r="1350" spans="4:4">
      <c r="D1350" s="51"/>
    </row>
    <row r="1351" spans="4:4">
      <c r="D1351" s="51"/>
    </row>
    <row r="1352" spans="4:4">
      <c r="D1352" s="51"/>
    </row>
    <row r="1353" spans="4:4">
      <c r="D1353" s="51"/>
    </row>
    <row r="1354" spans="4:4">
      <c r="D1354" s="51"/>
    </row>
    <row r="1355" spans="4:4">
      <c r="D1355" s="51"/>
    </row>
    <row r="1356" spans="4:4">
      <c r="D1356" s="51"/>
    </row>
    <row r="1357" spans="4:4">
      <c r="D1357" s="51"/>
    </row>
    <row r="1358" spans="4:4">
      <c r="D1358" s="51"/>
    </row>
    <row r="1359" spans="4:4">
      <c r="D1359" s="51"/>
    </row>
    <row r="1360" spans="4:4">
      <c r="D1360" s="51"/>
    </row>
    <row r="1361" spans="4:4">
      <c r="D1361" s="51"/>
    </row>
    <row r="1362" spans="4:4">
      <c r="D1362" s="51"/>
    </row>
    <row r="1363" spans="4:4">
      <c r="D1363" s="51"/>
    </row>
    <row r="1364" spans="4:4">
      <c r="D1364" s="51"/>
    </row>
    <row r="1365" spans="4:4">
      <c r="D1365" s="51"/>
    </row>
    <row r="1366" spans="4:4">
      <c r="D1366" s="51"/>
    </row>
    <row r="1367" spans="4:4">
      <c r="D1367" s="51"/>
    </row>
    <row r="1368" spans="4:4">
      <c r="D1368" s="51"/>
    </row>
    <row r="1369" spans="4:4">
      <c r="D1369" s="51"/>
    </row>
    <row r="1370" spans="4:4">
      <c r="D1370" s="51"/>
    </row>
    <row r="1371" spans="4:4">
      <c r="D1371" s="51"/>
    </row>
    <row r="1372" spans="4:4">
      <c r="D1372" s="51"/>
    </row>
    <row r="1373" spans="4:4">
      <c r="D1373" s="51"/>
    </row>
    <row r="1374" spans="4:4">
      <c r="D1374" s="51"/>
    </row>
    <row r="1375" spans="4:4">
      <c r="D1375" s="51"/>
    </row>
    <row r="1376" spans="4:4">
      <c r="D1376" s="51"/>
    </row>
    <row r="1377" spans="4:4">
      <c r="D1377" s="51"/>
    </row>
    <row r="1378" spans="4:4">
      <c r="D1378" s="51"/>
    </row>
    <row r="1379" spans="4:4">
      <c r="D1379" s="51"/>
    </row>
    <row r="1380" spans="4:4">
      <c r="D1380" s="51"/>
    </row>
    <row r="1381" spans="4:4">
      <c r="D1381" s="51"/>
    </row>
    <row r="1382" spans="4:4">
      <c r="D1382" s="51"/>
    </row>
    <row r="1383" spans="4:4">
      <c r="D1383" s="51"/>
    </row>
    <row r="1384" spans="4:4">
      <c r="D1384" s="51"/>
    </row>
    <row r="1385" spans="4:4">
      <c r="D1385" s="51"/>
    </row>
    <row r="1386" spans="4:4">
      <c r="D1386" s="51"/>
    </row>
    <row r="1387" spans="4:4">
      <c r="D1387" s="51"/>
    </row>
    <row r="1388" spans="4:4">
      <c r="D1388" s="51"/>
    </row>
    <row r="1389" spans="4:4">
      <c r="D1389" s="51"/>
    </row>
    <row r="1390" spans="4:4">
      <c r="D1390" s="51"/>
    </row>
    <row r="1391" spans="4:4">
      <c r="D1391" s="51"/>
    </row>
    <row r="1392" spans="4:4">
      <c r="D1392" s="51"/>
    </row>
    <row r="1393" spans="4:4">
      <c r="D1393" s="51"/>
    </row>
    <row r="1394" spans="4:4">
      <c r="D1394" s="51"/>
    </row>
  </sheetData>
  <customSheetViews>
    <customSheetView guid="{40963AEF-132B-45AC-BECA-787233ED8A0E}" showGridLines="0" showRuler="0" topLeftCell="A32">
      <selection activeCell="I33" sqref="I33"/>
      <rowBreaks count="34" manualBreakCount="34">
        <brk id="26" max="16383" man="1"/>
        <brk id="57" max="16383" man="1"/>
        <brk id="90" max="16383" man="1"/>
        <brk id="119" max="16383" man="1"/>
        <brk id="138" max="16383" man="1"/>
        <brk id="165" max="16383" man="1"/>
        <brk id="200" max="16383" man="1"/>
        <brk id="237" max="16383" man="1"/>
        <brk id="278" max="16383" man="1"/>
        <brk id="306" max="16383" man="1"/>
        <brk id="340" max="16383" man="1"/>
        <brk id="371" max="16383" man="1"/>
        <brk id="403" max="16383" man="1"/>
        <brk id="422" max="16383" man="1"/>
        <brk id="455" max="16383" man="1"/>
        <brk id="494" max="16383" man="1"/>
        <brk id="530" max="16383" man="1"/>
        <brk id="570" max="16383" man="1"/>
        <brk id="600" max="16383" man="1"/>
        <brk id="628" max="16383" man="1"/>
        <brk id="665" max="16383" man="1"/>
        <brk id="699" max="16383" man="1"/>
        <brk id="738" max="16383" man="1"/>
        <brk id="773" max="16383" man="1"/>
        <brk id="798" max="16383" man="1"/>
        <brk id="836" max="16383" man="1"/>
        <brk id="865" max="16383" man="1"/>
        <brk id="898" max="16383" man="1"/>
        <brk id="920" max="16383" man="1"/>
        <brk id="956" max="16383" man="1"/>
        <brk id="981" max="16383" man="1"/>
        <brk id="1022" max="16383" man="1"/>
        <brk id="1052" max="16383" man="1"/>
        <brk id="1087" max="16383" man="1"/>
      </rowBreaks>
      <pageMargins left="0" right="0" top="0" bottom="0" header="0" footer="0"/>
      <printOptions horizontalCentered="1"/>
      <pageSetup orientation="portrait" horizontalDpi="4294967292" r:id="rId1"/>
      <headerFooter alignWithMargins="0">
        <oddHeader xml:space="preserve">&amp;C&amp;"Geneva,Bold"PRODUCTION BUDGET
FILM/VIDEOTAPE&amp;"Geneva,Regular"
</oddHeader>
        <oddFooter>Page &amp;P</oddFooter>
      </headerFooter>
    </customSheetView>
  </customSheetViews>
  <mergeCells count="55">
    <mergeCell ref="G521:G524"/>
    <mergeCell ref="G525:G528"/>
    <mergeCell ref="G529:G532"/>
    <mergeCell ref="G533:G536"/>
    <mergeCell ref="B391:E391"/>
    <mergeCell ref="G488:G491"/>
    <mergeCell ref="G468:G472"/>
    <mergeCell ref="A1025:A1028"/>
    <mergeCell ref="G1025:G1028"/>
    <mergeCell ref="A737:A742"/>
    <mergeCell ref="G737:G742"/>
    <mergeCell ref="B928:E928"/>
    <mergeCell ref="A926:A935"/>
    <mergeCell ref="G926:G935"/>
    <mergeCell ref="G1002:G1004"/>
    <mergeCell ref="G1005:G1008"/>
    <mergeCell ref="G1010:G1013"/>
    <mergeCell ref="G779:G781"/>
    <mergeCell ref="G761:G763"/>
    <mergeCell ref="G756:G760"/>
    <mergeCell ref="F1:G1"/>
    <mergeCell ref="F3:G3"/>
    <mergeCell ref="F4:G4"/>
    <mergeCell ref="F2:G2"/>
    <mergeCell ref="G432:G434"/>
    <mergeCell ref="G389:G398"/>
    <mergeCell ref="G399:G406"/>
    <mergeCell ref="B37:F37"/>
    <mergeCell ref="G670:G672"/>
    <mergeCell ref="G537:G540"/>
    <mergeCell ref="G541:G544"/>
    <mergeCell ref="G545:G547"/>
    <mergeCell ref="G702:G704"/>
    <mergeCell ref="G705:G707"/>
    <mergeCell ref="G1241:G1246"/>
    <mergeCell ref="G1127:G1131"/>
    <mergeCell ref="G1142:G1144"/>
    <mergeCell ref="G1152:G1156"/>
    <mergeCell ref="G1158:G1162"/>
    <mergeCell ref="G1163:G1169"/>
    <mergeCell ref="G1177:G1180"/>
    <mergeCell ref="G1118:G1120"/>
    <mergeCell ref="G1037:G1039"/>
    <mergeCell ref="G1115:G1117"/>
    <mergeCell ref="G1049:G1051"/>
    <mergeCell ref="G1046:G1048"/>
    <mergeCell ref="G1055:G1058"/>
    <mergeCell ref="G1112:G1114"/>
    <mergeCell ref="G1094:G1096"/>
    <mergeCell ref="G1100:G1102"/>
    <mergeCell ref="G1106:G1108"/>
    <mergeCell ref="G1043:G1045"/>
    <mergeCell ref="G1040:G1042"/>
    <mergeCell ref="G1059:G1061"/>
    <mergeCell ref="G1052:G1054"/>
  </mergeCells>
  <phoneticPr fontId="0" type="noConversion"/>
  <dataValidations count="24">
    <dataValidation type="list" allowBlank="1" showInputMessage="1" sqref="E966:E982 E941:E961 E699:E701 E1003:E1004 E1176 E757:E760 E801 E771:E778 E1171 E744:E751 E1159:E1162 E1147 E1116:E1117 E1011:E1032 E1113:E1114 E1126 E1119:E1121 E1107:E1111 E1101:E1105 E1095:E1099 E1056:E1058 E1090:E1093 E1068:E1085 E1060:E1063 E1053:E1054 E1050:E1051 E1047:E1048 E1044:E1045 E1041:E1042 E1038:E1039 E1006:E1009 E738:E742 E780:E788 E715:E722 E727:E732 E582:E587 E762:E766 E706:E710 E1153:E1157 E1143:E1145 E804:E817 E28:E29 E215:E221 E64:E65 E412:E427 E70:E76 E78:E80 E85 E87 E14:E26 E95:E96 E101 E103 E105 E107 E109:E110 E112:E113 E52:E62 E119:E123 E125:E126 E131:E140 E142:E143 E89:E93 E175:E176 E148:E173 E191:E192 E115:E117 E209:E210 E181:E189 E223:E224 E229:E232 E234:E235 E1128:E1141 E244:E245 E250:E251 E253:E254 E197:E207 E268:E269 E259:E266 E285:E286 E291:E310 E312:E313 E240:E242 E331:E332 E337:E342 E344:E345 E318:E329 E359:E360 E274:E283 E371:E372 E350:E357 E383:E384 E365:E369 E377:E381 E433:E445 E450:E459 E486:E487 E469:E481 E509:E516 E464:E467 E546:E555 E572:E577 E489:E504 E560:E567 E628:E634 E617:E623 E592:E602 E639:E646 E651:E665 E671:E680 E685:E694 E607:E612 E793:E797 E799 E1178:E1191 E819 E824:E839 E841 E846:E868 E870 E875:E904 E906 E911:E919 E921 E984:E985 E1164:E1169 E1222:E1234 E1236 E990:E997 E522:E524 E526:E528 E530:E532 E534:E536 E538:E540 E542:E544 E703:E704" xr:uid="{00000000-0002-0000-0200-000000000000}">
      <formula1>$E$1321:$E$1329</formula1>
    </dataValidation>
    <dataValidation type="list" allowBlank="1" showInputMessage="1" sqref="E46 E118 E77 E983 E94 E88 E86 E106 E102 E104 E108 E111 E114 E63 E124 E1235 E141 E1146 E27" xr:uid="{00000000-0002-0000-0200-000001000000}">
      <formula1>$E$1140:$E$1146</formula1>
    </dataValidation>
    <dataValidation type="list" allowBlank="1" showInputMessage="1" sqref="E174" xr:uid="{00000000-0002-0000-0200-000002000000}">
      <formula1>$E$1207:$E$1213</formula1>
    </dataValidation>
    <dataValidation type="list" allowBlank="1" showInputMessage="1" sqref="E190" xr:uid="{00000000-0002-0000-0200-000003000000}">
      <formula1>$E$1205:$E$1211</formula1>
    </dataValidation>
    <dataValidation type="list" allowBlank="1" showInputMessage="1" sqref="E208" xr:uid="{00000000-0002-0000-0200-000004000000}">
      <formula1>$E$1203:$E$1209</formula1>
    </dataValidation>
    <dataValidation type="list" allowBlank="1" showInputMessage="1" sqref="E222" xr:uid="{00000000-0002-0000-0200-000005000000}">
      <formula1>$E$1201:$E$1207</formula1>
    </dataValidation>
    <dataValidation type="list" allowBlank="1" showInputMessage="1" sqref="E233" xr:uid="{00000000-0002-0000-0200-000006000000}">
      <formula1>$E$1199:$E$1205</formula1>
    </dataValidation>
    <dataValidation type="list" allowBlank="1" showInputMessage="1" sqref="E243 E252" xr:uid="{00000000-0002-0000-0200-000007000000}">
      <formula1>$E$1195:$E$1201</formula1>
    </dataValidation>
    <dataValidation type="list" allowBlank="1" showInputMessage="1" sqref="E267" xr:uid="{00000000-0002-0000-0200-000008000000}">
      <formula1>$E$1192:$E$1198</formula1>
    </dataValidation>
    <dataValidation type="list" allowBlank="1" showInputMessage="1" sqref="E284" xr:uid="{00000000-0002-0000-0200-000009000000}">
      <formula1>$E$1190:$E$1196</formula1>
    </dataValidation>
    <dataValidation type="list" allowBlank="1" showInputMessage="1" sqref="E311" xr:uid="{00000000-0002-0000-0200-00000A000000}">
      <formula1>$E$1188:$E$1194</formula1>
    </dataValidation>
    <dataValidation type="list" allowBlank="1" showInputMessage="1" sqref="E330" xr:uid="{00000000-0002-0000-0200-00000B000000}">
      <formula1>$E$1186:$E$1192</formula1>
    </dataValidation>
    <dataValidation type="list" allowBlank="1" showInputMessage="1" sqref="E343" xr:uid="{00000000-0002-0000-0200-00000C000000}">
      <formula1>$E$1184:$E$1190</formula1>
    </dataValidation>
    <dataValidation type="list" allowBlank="1" showInputMessage="1" sqref="E358" xr:uid="{00000000-0002-0000-0200-00000D000000}">
      <formula1>$E$1181:$E$1187</formula1>
    </dataValidation>
    <dataValidation type="list" allowBlank="1" showInputMessage="1" sqref="E370" xr:uid="{00000000-0002-0000-0200-00000E000000}">
      <formula1>$E$1179:$E$1185</formula1>
    </dataValidation>
    <dataValidation type="list" allowBlank="1" showInputMessage="1" sqref="E382" xr:uid="{00000000-0002-0000-0200-00000F000000}">
      <formula1>$E$1177:$E$1183</formula1>
    </dataValidation>
    <dataValidation type="list" allowBlank="1" showInputMessage="1" sqref="E737" xr:uid="{00000000-0002-0000-0200-000010000000}">
      <formula1>$E$1303:$E$1312</formula1>
    </dataValidation>
    <dataValidation type="list" allowBlank="1" showInputMessage="1" sqref="E840" xr:uid="{00000000-0002-0000-0200-000013000000}">
      <formula1>$E$1153:$E$1159</formula1>
    </dataValidation>
    <dataValidation type="list" allowBlank="1" showInputMessage="1" sqref="E936" xr:uid="{00000000-0002-0000-0200-000016000000}">
      <formula1>$E$1300:$E$1309</formula1>
    </dataValidation>
    <dataValidation type="list" allowBlank="1" showInputMessage="1" sqref="E1170" xr:uid="{00000000-0002-0000-0200-000017000000}">
      <formula1>$E$1144:$E$1150</formula1>
    </dataValidation>
    <dataValidation type="list" allowBlank="1" showInputMessage="1" sqref="E743" xr:uid="{00000000-0002-0000-0200-000011000000}">
      <formula1>$E$1156:$E$1160</formula1>
    </dataValidation>
    <dataValidation type="list" allowBlank="1" showInputMessage="1" sqref="E798 E818" xr:uid="{00000000-0002-0000-0200-000012000000}">
      <formula1>$E$1155:$E$1159</formula1>
    </dataValidation>
    <dataValidation type="list" allowBlank="1" showInputMessage="1" sqref="E869 E920" xr:uid="{00000000-0002-0000-0200-000014000000}">
      <formula1>$E$1160:$E$1164</formula1>
    </dataValidation>
    <dataValidation type="list" allowBlank="1" showInputMessage="1" sqref="E905" xr:uid="{00000000-0002-0000-0200-000015000000}">
      <formula1>$E$1160:$E$1165</formula1>
    </dataValidation>
  </dataValidations>
  <printOptions horizontalCentered="1"/>
  <pageMargins left="0.39370078740157483" right="0.39370078740157483" top="0.74803149606299213" bottom="0.74803149606299213" header="0.31496062992125984" footer="0.31496062992125984"/>
  <pageSetup orientation="portrait" r:id="rId2"/>
  <headerFooter alignWithMargins="0">
    <oddHeader>&amp;C&amp;A
&amp;R&amp;G</oddHeader>
    <oddFooter>&amp;L&amp;8TFC0423&amp;R&amp;8Page &amp;P de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8B31-70C7-466E-8072-AC76C49A3477}">
  <dimension ref="A1:G92"/>
  <sheetViews>
    <sheetView workbookViewId="0">
      <selection activeCell="H7" sqref="H7"/>
    </sheetView>
  </sheetViews>
  <sheetFormatPr defaultColWidth="36.125" defaultRowHeight="25.5" customHeight="1"/>
  <cols>
    <col min="1" max="1" width="14" style="318" customWidth="1"/>
    <col min="2" max="2" width="37.375" style="318" customWidth="1"/>
    <col min="3" max="3" width="33.125" style="318" customWidth="1"/>
    <col min="4" max="4" width="13.125" style="318" customWidth="1"/>
    <col min="5" max="5" width="11.375" style="318" customWidth="1"/>
    <col min="6" max="6" width="24.75" style="318" customWidth="1"/>
    <col min="7" max="16384" width="36.125" style="318"/>
  </cols>
  <sheetData>
    <row r="1" spans="1:7" ht="25.5" customHeight="1">
      <c r="A1" s="317"/>
      <c r="B1" s="317"/>
      <c r="C1" s="317"/>
      <c r="D1" s="317"/>
      <c r="E1" s="317"/>
      <c r="F1" s="317"/>
      <c r="G1" s="317"/>
    </row>
    <row r="2" spans="1:7" ht="37.5" customHeight="1">
      <c r="A2" s="518" t="s">
        <v>1738</v>
      </c>
      <c r="B2" s="518"/>
      <c r="C2" s="518"/>
      <c r="D2" s="518"/>
      <c r="E2" s="518"/>
      <c r="F2" s="518"/>
    </row>
    <row r="3" spans="1:7" s="319" customFormat="1" ht="25.5" customHeight="1">
      <c r="A3" s="519" t="s">
        <v>1739</v>
      </c>
      <c r="B3" s="519"/>
      <c r="C3" s="519"/>
      <c r="D3" s="519"/>
      <c r="E3" s="519"/>
      <c r="F3" s="519"/>
    </row>
    <row r="4" spans="1:7" s="320" customFormat="1" ht="25.5" customHeight="1">
      <c r="A4" s="520"/>
      <c r="B4" s="520"/>
      <c r="C4" s="520"/>
      <c r="D4" s="520"/>
      <c r="E4" s="521" t="s">
        <v>1740</v>
      </c>
      <c r="F4" s="522"/>
    </row>
    <row r="5" spans="1:7" s="320" customFormat="1" ht="25.5" customHeight="1">
      <c r="A5" s="523" t="s">
        <v>1741</v>
      </c>
      <c r="B5" s="523"/>
      <c r="C5" s="523"/>
      <c r="D5" s="523"/>
      <c r="E5" s="524"/>
      <c r="F5" s="525"/>
    </row>
    <row r="6" spans="1:7" s="320" customFormat="1" ht="25.5" customHeight="1">
      <c r="A6" s="526" t="s">
        <v>1742</v>
      </c>
      <c r="B6" s="527"/>
      <c r="C6" s="527"/>
      <c r="D6" s="528"/>
      <c r="E6" s="524"/>
      <c r="F6" s="525"/>
    </row>
    <row r="7" spans="1:7" s="320" customFormat="1" ht="25.5" customHeight="1">
      <c r="A7" s="321"/>
      <c r="B7" s="321"/>
      <c r="C7" s="321"/>
      <c r="D7" s="321"/>
      <c r="E7" s="321"/>
      <c r="F7" s="322"/>
    </row>
    <row r="8" spans="1:7" ht="25.5" customHeight="1">
      <c r="A8" s="529" t="s">
        <v>1743</v>
      </c>
      <c r="B8" s="530"/>
      <c r="C8" s="530"/>
      <c r="D8" s="530"/>
      <c r="E8" s="530"/>
      <c r="F8" s="531"/>
    </row>
    <row r="9" spans="1:7" ht="25.5" customHeight="1">
      <c r="A9" s="532" t="s">
        <v>1744</v>
      </c>
      <c r="B9" s="533"/>
      <c r="C9" s="533"/>
      <c r="D9" s="533"/>
      <c r="E9" s="533"/>
      <c r="F9" s="534"/>
      <c r="G9" s="317"/>
    </row>
    <row r="10" spans="1:7" ht="25.5" customHeight="1">
      <c r="A10" s="323"/>
      <c r="B10" s="324"/>
      <c r="C10" s="324"/>
      <c r="D10" s="324"/>
      <c r="E10" s="325"/>
      <c r="F10" s="326" t="s">
        <v>1745</v>
      </c>
      <c r="G10" s="317"/>
    </row>
    <row r="11" spans="1:7" ht="25.5" customHeight="1">
      <c r="A11" s="535" t="s">
        <v>1746</v>
      </c>
      <c r="B11" s="536"/>
      <c r="C11" s="536"/>
      <c r="D11" s="536"/>
      <c r="E11" s="327"/>
      <c r="F11" s="328"/>
      <c r="G11" s="317"/>
    </row>
    <row r="12" spans="1:7" ht="25.5" customHeight="1">
      <c r="A12" s="516" t="s">
        <v>1747</v>
      </c>
      <c r="B12" s="517"/>
      <c r="C12" s="517"/>
      <c r="D12" s="517"/>
      <c r="E12" s="330"/>
      <c r="F12" s="328"/>
      <c r="G12" s="317"/>
    </row>
    <row r="13" spans="1:7" ht="25.5" customHeight="1">
      <c r="A13" s="331"/>
      <c r="B13" s="317"/>
      <c r="C13" s="317"/>
      <c r="D13" s="537" t="s">
        <v>35</v>
      </c>
      <c r="E13" s="538"/>
      <c r="F13" s="328">
        <f>SUM(F11:F12)</f>
        <v>0</v>
      </c>
      <c r="G13" s="317"/>
    </row>
    <row r="14" spans="1:7" ht="25.5" customHeight="1">
      <c r="A14" s="539"/>
      <c r="B14" s="539"/>
      <c r="C14" s="539"/>
      <c r="D14" s="539"/>
      <c r="E14" s="539"/>
      <c r="F14" s="539"/>
      <c r="G14" s="317"/>
    </row>
    <row r="15" spans="1:7" ht="25.5" customHeight="1">
      <c r="A15" s="540" t="s">
        <v>1748</v>
      </c>
      <c r="B15" s="541"/>
      <c r="C15" s="541"/>
      <c r="D15" s="541"/>
      <c r="E15" s="541"/>
      <c r="F15" s="542"/>
      <c r="G15" s="317"/>
    </row>
    <row r="16" spans="1:7" ht="25.5" customHeight="1">
      <c r="A16" s="332" t="s">
        <v>1749</v>
      </c>
      <c r="B16" s="332"/>
      <c r="C16" s="332" t="s">
        <v>1750</v>
      </c>
      <c r="D16" s="543" t="s">
        <v>1751</v>
      </c>
      <c r="E16" s="544"/>
      <c r="F16" s="333" t="s">
        <v>1745</v>
      </c>
      <c r="G16" s="317"/>
    </row>
    <row r="17" spans="1:7" ht="25.5" customHeight="1">
      <c r="A17" s="516" t="s">
        <v>1752</v>
      </c>
      <c r="B17" s="545"/>
      <c r="C17" s="334"/>
      <c r="D17" s="546"/>
      <c r="E17" s="547"/>
      <c r="F17" s="337"/>
      <c r="G17" s="317"/>
    </row>
    <row r="18" spans="1:7" ht="25.5" customHeight="1">
      <c r="A18" s="516" t="s">
        <v>1753</v>
      </c>
      <c r="B18" s="545"/>
      <c r="C18" s="334"/>
      <c r="D18" s="546"/>
      <c r="E18" s="547"/>
      <c r="F18" s="337"/>
      <c r="G18" s="317"/>
    </row>
    <row r="19" spans="1:7" ht="25.5" customHeight="1">
      <c r="A19" s="516" t="s">
        <v>1754</v>
      </c>
      <c r="B19" s="545"/>
      <c r="C19" s="334"/>
      <c r="D19" s="546"/>
      <c r="E19" s="547"/>
      <c r="F19" s="337"/>
      <c r="G19" s="317"/>
    </row>
    <row r="20" spans="1:7" ht="25.5" customHeight="1">
      <c r="A20" s="516" t="s">
        <v>1755</v>
      </c>
      <c r="B20" s="545"/>
      <c r="C20" s="334"/>
      <c r="D20" s="546"/>
      <c r="E20" s="547"/>
      <c r="F20" s="337"/>
      <c r="G20" s="317"/>
    </row>
    <row r="21" spans="1:7" ht="25.5" customHeight="1">
      <c r="A21" s="516" t="s">
        <v>1756</v>
      </c>
      <c r="B21" s="545"/>
      <c r="C21" s="334"/>
      <c r="D21" s="546"/>
      <c r="E21" s="547"/>
      <c r="F21" s="337"/>
      <c r="G21" s="317"/>
    </row>
    <row r="22" spans="1:7" ht="25.5" customHeight="1">
      <c r="A22" s="516" t="s">
        <v>1757</v>
      </c>
      <c r="B22" s="545"/>
      <c r="C22" s="334"/>
      <c r="D22" s="546"/>
      <c r="E22" s="547"/>
      <c r="F22" s="337"/>
      <c r="G22" s="317"/>
    </row>
    <row r="23" spans="1:7" ht="25.5" customHeight="1">
      <c r="A23" s="516" t="s">
        <v>1758</v>
      </c>
      <c r="B23" s="545"/>
      <c r="C23" s="334"/>
      <c r="D23" s="546"/>
      <c r="E23" s="547"/>
      <c r="F23" s="337"/>
      <c r="G23" s="317"/>
    </row>
    <row r="24" spans="1:7" ht="25.5" customHeight="1">
      <c r="A24" s="516" t="s">
        <v>1759</v>
      </c>
      <c r="B24" s="545"/>
      <c r="C24" s="334"/>
      <c r="D24" s="546"/>
      <c r="E24" s="547"/>
      <c r="F24" s="337"/>
      <c r="G24" s="317"/>
    </row>
    <row r="25" spans="1:7" ht="25.5" customHeight="1">
      <c r="A25" s="516" t="s">
        <v>1760</v>
      </c>
      <c r="B25" s="545"/>
      <c r="C25" s="334"/>
      <c r="D25" s="546"/>
      <c r="E25" s="547"/>
      <c r="F25" s="337"/>
      <c r="G25" s="317"/>
    </row>
    <row r="26" spans="1:7" ht="25.5" customHeight="1">
      <c r="A26" s="516" t="s">
        <v>1761</v>
      </c>
      <c r="B26" s="545"/>
      <c r="C26" s="334"/>
      <c r="D26" s="546"/>
      <c r="E26" s="547"/>
      <c r="F26" s="337"/>
      <c r="G26" s="317"/>
    </row>
    <row r="27" spans="1:7" ht="25.5" customHeight="1">
      <c r="A27" s="329" t="s">
        <v>1762</v>
      </c>
      <c r="B27" s="330"/>
      <c r="C27" s="334"/>
      <c r="D27" s="335"/>
      <c r="E27" s="336"/>
      <c r="F27" s="337"/>
      <c r="G27" s="317"/>
    </row>
    <row r="28" spans="1:7" ht="25.5" customHeight="1">
      <c r="A28" s="516" t="s">
        <v>1763</v>
      </c>
      <c r="B28" s="545"/>
      <c r="C28" s="334"/>
      <c r="D28" s="546"/>
      <c r="E28" s="547"/>
      <c r="F28" s="337"/>
      <c r="G28" s="317"/>
    </row>
    <row r="29" spans="1:7" ht="25.5" customHeight="1">
      <c r="A29" s="550" t="s">
        <v>1764</v>
      </c>
      <c r="B29" s="551"/>
      <c r="C29" s="551"/>
      <c r="D29" s="551"/>
      <c r="E29" s="552"/>
      <c r="F29" s="338">
        <f>SUM(F17:F28)</f>
        <v>0</v>
      </c>
      <c r="G29" s="317"/>
    </row>
    <row r="30" spans="1:7" ht="25.5" customHeight="1">
      <c r="A30" s="339"/>
      <c r="B30" s="339"/>
      <c r="C30" s="339"/>
      <c r="D30" s="339"/>
      <c r="E30" s="339"/>
      <c r="F30" s="340"/>
      <c r="G30" s="317"/>
    </row>
    <row r="31" spans="1:7" ht="25.5" customHeight="1">
      <c r="A31" s="341"/>
      <c r="B31" s="341"/>
      <c r="C31" s="341"/>
      <c r="D31" s="317"/>
      <c r="E31" s="317"/>
      <c r="F31" s="340"/>
      <c r="G31" s="317"/>
    </row>
    <row r="32" spans="1:7" ht="25.5" customHeight="1">
      <c r="A32" s="553" t="s">
        <v>1765</v>
      </c>
      <c r="B32" s="554"/>
      <c r="C32" s="554"/>
      <c r="D32" s="554"/>
      <c r="E32" s="554"/>
      <c r="F32" s="555"/>
      <c r="G32" s="317"/>
    </row>
    <row r="33" spans="1:7" ht="25.5" customHeight="1">
      <c r="A33" s="556" t="s">
        <v>1766</v>
      </c>
      <c r="B33" s="557"/>
      <c r="C33" s="557"/>
      <c r="D33" s="557"/>
      <c r="E33" s="557"/>
      <c r="F33" s="558"/>
      <c r="G33" s="317"/>
    </row>
    <row r="34" spans="1:7" ht="25.5" customHeight="1">
      <c r="A34" s="543" t="s">
        <v>1767</v>
      </c>
      <c r="B34" s="544"/>
      <c r="C34" s="548" t="s">
        <v>1750</v>
      </c>
      <c r="D34" s="549"/>
      <c r="E34" s="342"/>
      <c r="F34" s="333" t="s">
        <v>1745</v>
      </c>
      <c r="G34" s="317"/>
    </row>
    <row r="35" spans="1:7" ht="25.5" customHeight="1">
      <c r="A35" s="559"/>
      <c r="B35" s="560"/>
      <c r="C35" s="559"/>
      <c r="D35" s="561"/>
      <c r="E35" s="343"/>
      <c r="F35" s="344"/>
      <c r="G35" s="317"/>
    </row>
    <row r="36" spans="1:7" ht="25.5" customHeight="1">
      <c r="A36" s="559"/>
      <c r="B36" s="560"/>
      <c r="C36" s="559"/>
      <c r="D36" s="561"/>
      <c r="E36" s="343"/>
      <c r="F36" s="344"/>
      <c r="G36" s="317"/>
    </row>
    <row r="37" spans="1:7" s="346" customFormat="1" ht="25.5" customHeight="1">
      <c r="A37" s="559"/>
      <c r="B37" s="560"/>
      <c r="C37" s="559"/>
      <c r="D37" s="561"/>
      <c r="E37" s="343"/>
      <c r="F37" s="344"/>
      <c r="G37" s="345"/>
    </row>
    <row r="38" spans="1:7" ht="25.5" customHeight="1">
      <c r="A38" s="559"/>
      <c r="B38" s="560"/>
      <c r="C38" s="559"/>
      <c r="D38" s="561"/>
      <c r="E38" s="343"/>
      <c r="F38" s="344"/>
      <c r="G38" s="317"/>
    </row>
    <row r="39" spans="1:7" ht="25.5" customHeight="1">
      <c r="A39" s="559"/>
      <c r="B39" s="560"/>
      <c r="C39" s="559"/>
      <c r="D39" s="561"/>
      <c r="E39" s="343"/>
      <c r="F39" s="344"/>
      <c r="G39" s="317"/>
    </row>
    <row r="40" spans="1:7" ht="25.5" customHeight="1">
      <c r="A40" s="563" t="s">
        <v>1764</v>
      </c>
      <c r="B40" s="537"/>
      <c r="C40" s="537"/>
      <c r="D40" s="537"/>
      <c r="E40" s="538"/>
      <c r="F40" s="338">
        <f>SUM(F35:F39)</f>
        <v>0</v>
      </c>
      <c r="G40" s="317"/>
    </row>
    <row r="41" spans="1:7" ht="25.5" customHeight="1">
      <c r="A41" s="347"/>
      <c r="B41" s="347"/>
      <c r="C41" s="348"/>
      <c r="D41" s="348"/>
      <c r="E41" s="348"/>
      <c r="F41" s="340"/>
      <c r="G41" s="317"/>
    </row>
    <row r="42" spans="1:7" ht="25.5" customHeight="1">
      <c r="A42" s="345"/>
      <c r="B42" s="317"/>
      <c r="C42" s="317"/>
      <c r="D42" s="317"/>
      <c r="E42" s="317"/>
      <c r="F42" s="317"/>
      <c r="G42" s="317"/>
    </row>
    <row r="43" spans="1:7" ht="25.5" customHeight="1">
      <c r="A43" s="453" t="e" vm="1">
        <v>#VALUE!</v>
      </c>
      <c r="B43" s="349"/>
      <c r="C43" s="349"/>
      <c r="D43" s="349"/>
      <c r="E43" s="349"/>
      <c r="F43" s="349"/>
      <c r="G43" s="317"/>
    </row>
    <row r="44" spans="1:7" ht="25.5" customHeight="1">
      <c r="A44" s="350"/>
      <c r="B44" s="350"/>
      <c r="C44" s="350"/>
      <c r="D44" s="350"/>
      <c r="E44" s="350"/>
      <c r="F44" s="350"/>
      <c r="G44" s="317"/>
    </row>
    <row r="45" spans="1:7" ht="25.5" customHeight="1" thickBot="1">
      <c r="A45" s="317"/>
      <c r="B45" s="317"/>
      <c r="C45" s="317"/>
      <c r="D45" s="317"/>
      <c r="E45" s="317"/>
      <c r="F45" s="317"/>
      <c r="G45" s="317"/>
    </row>
    <row r="46" spans="1:7" ht="25.5" customHeight="1">
      <c r="A46" s="351" t="s">
        <v>30</v>
      </c>
      <c r="B46" s="351"/>
      <c r="C46" s="352"/>
      <c r="D46" s="351" t="s">
        <v>31</v>
      </c>
      <c r="E46" s="353"/>
      <c r="F46" s="317"/>
      <c r="G46" s="317"/>
    </row>
    <row r="47" spans="1:7" ht="25.5" customHeight="1">
      <c r="A47" s="353"/>
      <c r="B47" s="353"/>
      <c r="C47" s="352"/>
      <c r="D47" s="353"/>
      <c r="E47" s="353"/>
      <c r="F47" s="317"/>
      <c r="G47" s="317"/>
    </row>
    <row r="48" spans="1:7" ht="25.5" customHeight="1">
      <c r="A48" s="564" t="s">
        <v>1768</v>
      </c>
      <c r="B48" s="564"/>
      <c r="C48" s="564"/>
      <c r="D48" s="564"/>
      <c r="E48" s="564"/>
      <c r="F48" s="564"/>
      <c r="G48" s="317"/>
    </row>
    <row r="49" spans="1:7" ht="25.5" customHeight="1">
      <c r="A49" s="354"/>
      <c r="B49" s="354"/>
      <c r="C49" s="354"/>
      <c r="D49" s="354"/>
      <c r="E49" s="354"/>
      <c r="F49" s="354"/>
      <c r="G49" s="317"/>
    </row>
    <row r="50" spans="1:7" s="357" customFormat="1" ht="25.5" customHeight="1">
      <c r="A50" s="355"/>
      <c r="B50" s="356"/>
      <c r="C50" s="356"/>
      <c r="D50" s="356"/>
      <c r="E50" s="356"/>
      <c r="F50" s="356"/>
      <c r="G50" s="350"/>
    </row>
    <row r="51" spans="1:7" ht="25.5" customHeight="1">
      <c r="A51" s="358"/>
      <c r="B51" s="358"/>
      <c r="C51" s="358"/>
      <c r="D51" s="358"/>
      <c r="E51" s="358"/>
      <c r="F51" s="358"/>
      <c r="G51" s="317"/>
    </row>
    <row r="52" spans="1:7" ht="25.5" customHeight="1">
      <c r="A52" s="358"/>
      <c r="B52" s="358"/>
      <c r="C52" s="358"/>
      <c r="D52" s="358"/>
      <c r="E52" s="358"/>
      <c r="F52" s="358"/>
      <c r="G52" s="317"/>
    </row>
    <row r="53" spans="1:7" ht="25.5" customHeight="1">
      <c r="A53" s="562"/>
      <c r="B53" s="562"/>
      <c r="C53" s="562"/>
      <c r="D53" s="562"/>
      <c r="E53" s="562"/>
      <c r="F53" s="562"/>
      <c r="G53" s="317"/>
    </row>
    <row r="54" spans="1:7" ht="25.5" customHeight="1">
      <c r="A54" s="317"/>
      <c r="B54" s="317"/>
      <c r="C54" s="317"/>
      <c r="D54" s="317"/>
      <c r="E54" s="317"/>
      <c r="F54" s="317"/>
      <c r="G54" s="317"/>
    </row>
    <row r="55" spans="1:7" ht="25.5" customHeight="1">
      <c r="A55" s="317"/>
      <c r="B55" s="317"/>
      <c r="C55" s="317"/>
      <c r="D55" s="317"/>
      <c r="E55" s="317"/>
      <c r="F55" s="317"/>
      <c r="G55" s="317"/>
    </row>
    <row r="56" spans="1:7" ht="25.5" customHeight="1">
      <c r="A56" s="359"/>
      <c r="B56" s="317"/>
      <c r="C56" s="317"/>
      <c r="D56" s="317"/>
      <c r="E56" s="317"/>
      <c r="F56" s="317"/>
      <c r="G56" s="317"/>
    </row>
    <row r="57" spans="1:7" ht="25.5" customHeight="1">
      <c r="A57" s="317"/>
      <c r="B57" s="317"/>
      <c r="C57" s="317"/>
      <c r="D57" s="317"/>
      <c r="E57" s="317"/>
      <c r="F57" s="317"/>
      <c r="G57" s="317"/>
    </row>
    <row r="58" spans="1:7" ht="25.5" customHeight="1">
      <c r="A58" s="317"/>
      <c r="B58" s="317"/>
      <c r="C58" s="317"/>
      <c r="D58" s="317"/>
      <c r="E58" s="317"/>
      <c r="F58" s="317"/>
      <c r="G58" s="317"/>
    </row>
    <row r="59" spans="1:7" ht="25.5" customHeight="1">
      <c r="A59" s="317"/>
      <c r="B59" s="317"/>
      <c r="C59" s="317"/>
      <c r="D59" s="317"/>
      <c r="E59" s="317"/>
      <c r="F59" s="317"/>
      <c r="G59" s="317"/>
    </row>
    <row r="60" spans="1:7" ht="25.5" customHeight="1">
      <c r="A60" s="317"/>
      <c r="B60" s="317"/>
      <c r="C60" s="317"/>
      <c r="D60" s="317"/>
      <c r="E60" s="317"/>
      <c r="F60" s="317"/>
      <c r="G60" s="317"/>
    </row>
    <row r="61" spans="1:7" ht="25.5" customHeight="1">
      <c r="A61" s="317"/>
      <c r="B61" s="317"/>
      <c r="C61" s="317"/>
      <c r="D61" s="317"/>
      <c r="E61" s="317"/>
      <c r="F61" s="317"/>
      <c r="G61" s="317"/>
    </row>
    <row r="62" spans="1:7" ht="25.5" customHeight="1">
      <c r="A62" s="317"/>
      <c r="B62" s="317"/>
      <c r="C62" s="317"/>
      <c r="D62" s="317"/>
      <c r="E62" s="317"/>
      <c r="F62" s="317"/>
      <c r="G62" s="317"/>
    </row>
    <row r="63" spans="1:7" ht="25.5" customHeight="1">
      <c r="A63" s="317"/>
      <c r="B63" s="317"/>
      <c r="C63" s="317"/>
      <c r="D63" s="317"/>
      <c r="E63" s="317"/>
      <c r="F63" s="317"/>
      <c r="G63" s="317"/>
    </row>
    <row r="64" spans="1:7" ht="25.5" customHeight="1">
      <c r="A64" s="317"/>
      <c r="B64" s="317"/>
      <c r="C64" s="317"/>
      <c r="D64" s="317"/>
      <c r="E64" s="317"/>
      <c r="F64" s="317"/>
      <c r="G64" s="317"/>
    </row>
    <row r="65" spans="1:7" ht="25.5" customHeight="1">
      <c r="A65" s="317"/>
      <c r="B65" s="317"/>
      <c r="C65" s="317"/>
      <c r="D65" s="317"/>
      <c r="E65" s="317"/>
      <c r="F65" s="317"/>
      <c r="G65" s="317"/>
    </row>
    <row r="66" spans="1:7" ht="25.5" customHeight="1">
      <c r="A66" s="317"/>
      <c r="B66" s="317"/>
      <c r="C66" s="317"/>
      <c r="D66" s="317"/>
      <c r="E66" s="317"/>
      <c r="F66" s="317"/>
      <c r="G66" s="317"/>
    </row>
    <row r="67" spans="1:7" ht="25.5" customHeight="1">
      <c r="A67" s="317"/>
      <c r="B67" s="317"/>
      <c r="C67" s="317"/>
      <c r="D67" s="317"/>
      <c r="E67" s="317"/>
      <c r="F67" s="317"/>
      <c r="G67" s="317"/>
    </row>
    <row r="68" spans="1:7" ht="25.5" customHeight="1">
      <c r="A68" s="317"/>
      <c r="B68" s="317"/>
      <c r="C68" s="317"/>
      <c r="D68" s="317"/>
      <c r="E68" s="317"/>
      <c r="F68" s="317"/>
      <c r="G68" s="317"/>
    </row>
    <row r="69" spans="1:7" ht="25.5" customHeight="1">
      <c r="A69" s="317"/>
      <c r="B69" s="317"/>
      <c r="C69" s="317"/>
      <c r="D69" s="317"/>
      <c r="E69" s="317"/>
      <c r="F69" s="317"/>
      <c r="G69" s="317"/>
    </row>
    <row r="70" spans="1:7" ht="25.5" customHeight="1">
      <c r="A70" s="317"/>
      <c r="B70" s="317"/>
      <c r="C70" s="317"/>
      <c r="D70" s="317"/>
      <c r="E70" s="317"/>
      <c r="F70" s="317"/>
      <c r="G70" s="317"/>
    </row>
    <row r="71" spans="1:7" ht="25.5" customHeight="1">
      <c r="A71" s="317"/>
      <c r="B71" s="317"/>
      <c r="C71" s="317"/>
      <c r="D71" s="317"/>
      <c r="E71" s="317"/>
      <c r="F71" s="317"/>
      <c r="G71" s="317"/>
    </row>
    <row r="72" spans="1:7" ht="25.5" customHeight="1">
      <c r="A72" s="317"/>
      <c r="B72" s="317"/>
      <c r="C72" s="317"/>
      <c r="D72" s="317"/>
      <c r="E72" s="317"/>
      <c r="F72" s="317"/>
      <c r="G72" s="317"/>
    </row>
    <row r="83" spans="3:4" ht="25.5" customHeight="1">
      <c r="C83" s="360" t="s">
        <v>1752</v>
      </c>
      <c r="D83" s="318" t="s">
        <v>1769</v>
      </c>
    </row>
    <row r="84" spans="3:4" ht="25.5" customHeight="1">
      <c r="C84" s="360" t="s">
        <v>1753</v>
      </c>
      <c r="D84" s="318" t="s">
        <v>1770</v>
      </c>
    </row>
    <row r="85" spans="3:4" ht="25.5" customHeight="1">
      <c r="C85" s="360" t="s">
        <v>1771</v>
      </c>
    </row>
    <row r="86" spans="3:4" ht="25.5" customHeight="1">
      <c r="C86" s="360" t="s">
        <v>1772</v>
      </c>
    </row>
    <row r="87" spans="3:4" ht="25.5" customHeight="1">
      <c r="C87" s="360" t="s">
        <v>1773</v>
      </c>
    </row>
    <row r="88" spans="3:4" ht="25.5" customHeight="1">
      <c r="C88" s="360" t="s">
        <v>1774</v>
      </c>
    </row>
    <row r="89" spans="3:4" ht="25.5" customHeight="1">
      <c r="C89" s="360" t="s">
        <v>1775</v>
      </c>
    </row>
    <row r="90" spans="3:4" ht="25.5" customHeight="1">
      <c r="C90" s="360" t="s">
        <v>1776</v>
      </c>
    </row>
    <row r="91" spans="3:4" ht="25.5" customHeight="1">
      <c r="C91" s="360" t="s">
        <v>1777</v>
      </c>
    </row>
    <row r="92" spans="3:4" ht="25.5" customHeight="1">
      <c r="C92" s="360" t="s">
        <v>1778</v>
      </c>
    </row>
  </sheetData>
  <mergeCells count="56">
    <mergeCell ref="A53:F53"/>
    <mergeCell ref="A38:B38"/>
    <mergeCell ref="C38:D38"/>
    <mergeCell ref="A39:B39"/>
    <mergeCell ref="C39:D39"/>
    <mergeCell ref="A40:E40"/>
    <mergeCell ref="A48:F48"/>
    <mergeCell ref="A35:B35"/>
    <mergeCell ref="C35:D35"/>
    <mergeCell ref="A36:B36"/>
    <mergeCell ref="C36:D36"/>
    <mergeCell ref="A37:B37"/>
    <mergeCell ref="C37:D37"/>
    <mergeCell ref="A34:B34"/>
    <mergeCell ref="C34:D34"/>
    <mergeCell ref="A24:B24"/>
    <mergeCell ref="D24:E24"/>
    <mergeCell ref="A25:B25"/>
    <mergeCell ref="D25:E25"/>
    <mergeCell ref="A26:B26"/>
    <mergeCell ref="D26:E26"/>
    <mergeCell ref="A28:B28"/>
    <mergeCell ref="D28:E28"/>
    <mergeCell ref="A29:E29"/>
    <mergeCell ref="A32:F32"/>
    <mergeCell ref="A33:F33"/>
    <mergeCell ref="A21:B21"/>
    <mergeCell ref="D21:E21"/>
    <mergeCell ref="A22:B22"/>
    <mergeCell ref="D22:E22"/>
    <mergeCell ref="A23:B23"/>
    <mergeCell ref="D23:E23"/>
    <mergeCell ref="A18:B18"/>
    <mergeCell ref="D18:E18"/>
    <mergeCell ref="A19:B19"/>
    <mergeCell ref="D19:E19"/>
    <mergeCell ref="A20:B20"/>
    <mergeCell ref="D20:E20"/>
    <mergeCell ref="D13:E13"/>
    <mergeCell ref="A14:F14"/>
    <mergeCell ref="A15:F15"/>
    <mergeCell ref="D16:E16"/>
    <mergeCell ref="A17:B17"/>
    <mergeCell ref="D17:E17"/>
    <mergeCell ref="A12:D12"/>
    <mergeCell ref="A2:F2"/>
    <mergeCell ref="A3:F3"/>
    <mergeCell ref="A4:D4"/>
    <mergeCell ref="E4:F4"/>
    <mergeCell ref="A5:D5"/>
    <mergeCell ref="E5:F5"/>
    <mergeCell ref="A6:D6"/>
    <mergeCell ref="E6:F6"/>
    <mergeCell ref="A8:F8"/>
    <mergeCell ref="A9:F9"/>
    <mergeCell ref="A11:D11"/>
  </mergeCells>
  <hyperlinks>
    <hyperlink ref="A48:F48" r:id="rId1" display="Consultez nos politiques de budgétisation et de financement pour plus d'information." xr:uid="{AA2C1959-7E53-4F7C-A090-4C6C38245224}"/>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FD185-8167-4C81-ADB8-402E238ADDE0}">
  <dimension ref="A1:F73"/>
  <sheetViews>
    <sheetView zoomScale="120" zoomScaleNormal="120" workbookViewId="0">
      <selection activeCell="J7" sqref="J7"/>
    </sheetView>
  </sheetViews>
  <sheetFormatPr defaultColWidth="11.375" defaultRowHeight="13.2"/>
  <cols>
    <col min="1" max="1" width="2.625" style="361" customWidth="1"/>
    <col min="2" max="2" width="36.375" style="361" customWidth="1"/>
    <col min="3" max="3" width="15.625" style="361" customWidth="1"/>
    <col min="4" max="4" width="16.625" style="361" customWidth="1"/>
    <col min="5" max="5" width="18.375" style="361" customWidth="1"/>
    <col min="6" max="6" width="24.375" style="361" customWidth="1"/>
    <col min="7" max="7" width="21.75" style="361" customWidth="1"/>
    <col min="8" max="16384" width="11.375" style="361"/>
  </cols>
  <sheetData>
    <row r="1" spans="1:6" ht="43.2" customHeight="1">
      <c r="A1" s="452"/>
      <c r="B1" s="565" t="s">
        <v>1779</v>
      </c>
      <c r="C1" s="565"/>
      <c r="D1" s="565"/>
      <c r="E1" s="565"/>
      <c r="F1" s="565"/>
    </row>
    <row r="2" spans="1:6">
      <c r="A2" s="452"/>
    </row>
    <row r="3" spans="1:6" ht="33.75" customHeight="1">
      <c r="A3" s="452"/>
      <c r="B3" s="362" t="s">
        <v>1780</v>
      </c>
      <c r="C3" s="363" t="s">
        <v>1745</v>
      </c>
      <c r="D3" s="364" t="s">
        <v>1781</v>
      </c>
      <c r="E3" s="365" t="s">
        <v>1782</v>
      </c>
      <c r="F3" s="364" t="s">
        <v>1783</v>
      </c>
    </row>
    <row r="4" spans="1:6" ht="13.8">
      <c r="A4" s="452"/>
      <c r="B4" s="366"/>
      <c r="C4" s="367"/>
      <c r="D4" s="368"/>
      <c r="E4" s="369" t="e">
        <f>C4/$C$14</f>
        <v>#DIV/0!</v>
      </c>
      <c r="F4" s="370"/>
    </row>
    <row r="5" spans="1:6" ht="13.8">
      <c r="A5" s="452"/>
      <c r="B5" s="366"/>
      <c r="C5" s="367"/>
      <c r="D5" s="368"/>
      <c r="E5" s="369" t="e">
        <f t="shared" ref="E5:E13" si="0">C5/$C$14</f>
        <v>#DIV/0!</v>
      </c>
      <c r="F5" s="370"/>
    </row>
    <row r="6" spans="1:6" ht="13.8">
      <c r="A6" s="452"/>
      <c r="B6" s="366"/>
      <c r="C6" s="367"/>
      <c r="D6" s="368"/>
      <c r="E6" s="369" t="e">
        <f t="shared" si="0"/>
        <v>#DIV/0!</v>
      </c>
      <c r="F6" s="370"/>
    </row>
    <row r="7" spans="1:6" ht="13.8">
      <c r="A7" s="452"/>
      <c r="B7" s="366"/>
      <c r="C7" s="367"/>
      <c r="D7" s="368"/>
      <c r="E7" s="369" t="e">
        <f t="shared" si="0"/>
        <v>#DIV/0!</v>
      </c>
      <c r="F7" s="370"/>
    </row>
    <row r="8" spans="1:6" ht="13.8">
      <c r="A8" s="452"/>
      <c r="B8" s="366"/>
      <c r="C8" s="367"/>
      <c r="D8" s="368"/>
      <c r="E8" s="369" t="e">
        <f t="shared" si="0"/>
        <v>#DIV/0!</v>
      </c>
      <c r="F8" s="370"/>
    </row>
    <row r="9" spans="1:6" ht="13.8">
      <c r="A9" s="452"/>
      <c r="B9" s="366"/>
      <c r="C9" s="367"/>
      <c r="D9" s="368"/>
      <c r="E9" s="369" t="e">
        <f t="shared" si="0"/>
        <v>#DIV/0!</v>
      </c>
      <c r="F9" s="370"/>
    </row>
    <row r="10" spans="1:6" ht="13.8">
      <c r="A10" s="452"/>
      <c r="B10" s="366"/>
      <c r="C10" s="367"/>
      <c r="D10" s="368"/>
      <c r="E10" s="369" t="e">
        <f t="shared" si="0"/>
        <v>#DIV/0!</v>
      </c>
      <c r="F10" s="370"/>
    </row>
    <row r="11" spans="1:6" ht="13.8">
      <c r="A11" s="452"/>
      <c r="B11" s="366"/>
      <c r="C11" s="367"/>
      <c r="D11" s="368"/>
      <c r="E11" s="369" t="e">
        <f t="shared" si="0"/>
        <v>#DIV/0!</v>
      </c>
      <c r="F11" s="370"/>
    </row>
    <row r="12" spans="1:6" ht="13.8">
      <c r="A12" s="452"/>
      <c r="B12" s="366"/>
      <c r="C12" s="367"/>
      <c r="D12" s="368"/>
      <c r="E12" s="369" t="e">
        <f t="shared" si="0"/>
        <v>#DIV/0!</v>
      </c>
      <c r="F12" s="370"/>
    </row>
    <row r="13" spans="1:6" ht="13.8">
      <c r="A13" s="452"/>
      <c r="B13" s="366"/>
      <c r="C13" s="367"/>
      <c r="D13" s="368"/>
      <c r="E13" s="369" t="e">
        <f t="shared" si="0"/>
        <v>#DIV/0!</v>
      </c>
      <c r="F13" s="370"/>
    </row>
    <row r="14" spans="1:6" ht="14.4" thickBot="1">
      <c r="A14" s="452"/>
      <c r="B14" s="371" t="s">
        <v>1784</v>
      </c>
      <c r="C14" s="372">
        <f>SUM(C4:C13)</f>
        <v>0</v>
      </c>
      <c r="D14" s="371"/>
      <c r="E14" s="373" t="e">
        <f>SUM(E4:E13)</f>
        <v>#DIV/0!</v>
      </c>
      <c r="F14" s="374"/>
    </row>
    <row r="15" spans="1:6" ht="13.8" thickTop="1"/>
    <row r="27" spans="2:2">
      <c r="B27" s="375"/>
    </row>
    <row r="33" spans="4:6">
      <c r="F33" s="376"/>
    </row>
    <row r="34" spans="4:6">
      <c r="F34" s="376"/>
    </row>
    <row r="35" spans="4:6">
      <c r="F35" s="376"/>
    </row>
    <row r="36" spans="4:6">
      <c r="F36" s="376"/>
    </row>
    <row r="37" spans="4:6">
      <c r="F37" s="376"/>
    </row>
    <row r="38" spans="4:6">
      <c r="F38" s="376"/>
    </row>
    <row r="39" spans="4:6">
      <c r="F39" s="376"/>
    </row>
    <row r="40" spans="4:6">
      <c r="F40" s="376"/>
    </row>
    <row r="41" spans="4:6">
      <c r="F41" s="376"/>
    </row>
    <row r="42" spans="4:6">
      <c r="F42" s="376"/>
    </row>
    <row r="43" spans="4:6">
      <c r="F43" s="376"/>
    </row>
    <row r="46" spans="4:6" hidden="1">
      <c r="D46" s="361" t="s">
        <v>1769</v>
      </c>
    </row>
    <row r="47" spans="4:6" hidden="1">
      <c r="D47" s="361" t="s">
        <v>1770</v>
      </c>
    </row>
    <row r="48" spans="4:6" hidden="1"/>
    <row r="49" spans="6:6" hidden="1"/>
    <row r="50" spans="6:6" hidden="1"/>
    <row r="51" spans="6:6" hidden="1"/>
    <row r="52" spans="6:6" hidden="1"/>
    <row r="53" spans="6:6" hidden="1"/>
    <row r="54" spans="6:6" hidden="1"/>
    <row r="55" spans="6:6" hidden="1"/>
    <row r="56" spans="6:6" hidden="1"/>
    <row r="57" spans="6:6" hidden="1"/>
    <row r="58" spans="6:6" hidden="1"/>
    <row r="59" spans="6:6" hidden="1"/>
    <row r="60" spans="6:6" hidden="1"/>
    <row r="61" spans="6:6" hidden="1"/>
    <row r="62" spans="6:6" hidden="1"/>
    <row r="63" spans="6:6" hidden="1">
      <c r="F63" s="361" t="s">
        <v>1785</v>
      </c>
    </row>
    <row r="64" spans="6:6" hidden="1">
      <c r="F64" s="361" t="s">
        <v>1786</v>
      </c>
    </row>
    <row r="65" spans="6:6" hidden="1">
      <c r="F65" s="361" t="s">
        <v>1787</v>
      </c>
    </row>
    <row r="66" spans="6:6" hidden="1">
      <c r="F66" s="361" t="s">
        <v>1788</v>
      </c>
    </row>
    <row r="67" spans="6:6" hidden="1">
      <c r="F67" s="361" t="s">
        <v>1789</v>
      </c>
    </row>
    <row r="68" spans="6:6" hidden="1">
      <c r="F68" s="361" t="s">
        <v>1790</v>
      </c>
    </row>
    <row r="69" spans="6:6" hidden="1">
      <c r="F69" s="361" t="s">
        <v>1791</v>
      </c>
    </row>
    <row r="70" spans="6:6" hidden="1">
      <c r="F70" s="361" t="s">
        <v>1792</v>
      </c>
    </row>
    <row r="71" spans="6:6" hidden="1">
      <c r="F71" s="361" t="s">
        <v>1793</v>
      </c>
    </row>
    <row r="72" spans="6:6" hidden="1">
      <c r="F72" s="361" t="s">
        <v>1794</v>
      </c>
    </row>
    <row r="73" spans="6:6" hidden="1">
      <c r="F73" s="361" t="s">
        <v>1795</v>
      </c>
    </row>
  </sheetData>
  <mergeCells count="1">
    <mergeCell ref="B1:F1"/>
  </mergeCells>
  <dataValidations count="2">
    <dataValidation type="list" allowBlank="1" showInputMessage="1" showErrorMessage="1" sqref="D4:D13" xr:uid="{5318F187-27D2-40B4-B3A9-1AC9A9676BDD}">
      <formula1>$D$46:$D$47</formula1>
    </dataValidation>
    <dataValidation type="list" allowBlank="1" showInputMessage="1" showErrorMessage="1" sqref="F4:F13" xr:uid="{B5B22DC3-C3FE-49BD-AB83-8A057A5B3B2C}">
      <formula1>$F$63:$F$73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5E6B1-9124-481C-86D3-03A74106046F}">
  <dimension ref="A1:E17"/>
  <sheetViews>
    <sheetView workbookViewId="0">
      <selection activeCell="E3" sqref="E3"/>
    </sheetView>
  </sheetViews>
  <sheetFormatPr defaultColWidth="11" defaultRowHeight="11.4"/>
  <cols>
    <col min="1" max="1" width="92.375" customWidth="1"/>
  </cols>
  <sheetData>
    <row r="1" spans="1:5" ht="159">
      <c r="A1" s="377" t="s">
        <v>1796</v>
      </c>
    </row>
    <row r="2" spans="1:5" ht="13.2">
      <c r="A2" s="377"/>
    </row>
    <row r="3" spans="1:5" ht="13.2">
      <c r="A3" s="377"/>
    </row>
    <row r="4" spans="1:5" ht="13.2">
      <c r="A4" s="377"/>
    </row>
    <row r="5" spans="1:5" ht="13.2">
      <c r="A5" s="377"/>
    </row>
    <row r="6" spans="1:5" ht="12">
      <c r="A6" s="566" t="s">
        <v>1797</v>
      </c>
      <c r="B6" s="567"/>
      <c r="C6" s="567"/>
      <c r="D6" s="567"/>
      <c r="E6" s="567"/>
    </row>
    <row r="7" spans="1:5">
      <c r="A7" s="568"/>
      <c r="B7" s="569"/>
      <c r="C7" s="569"/>
      <c r="D7" s="569"/>
      <c r="E7" s="570"/>
    </row>
    <row r="8" spans="1:5" ht="27.45" customHeight="1">
      <c r="A8" s="571"/>
      <c r="B8" s="572"/>
      <c r="C8" s="572"/>
      <c r="D8" s="572"/>
      <c r="E8" s="573"/>
    </row>
    <row r="10" spans="1:5" ht="36">
      <c r="A10" s="378" t="s">
        <v>1798</v>
      </c>
    </row>
    <row r="11" spans="1:5">
      <c r="A11" s="568"/>
      <c r="B11" s="569"/>
      <c r="C11" s="569"/>
      <c r="D11" s="569"/>
      <c r="E11" s="570"/>
    </row>
    <row r="12" spans="1:5" ht="34.950000000000003" customHeight="1">
      <c r="A12" s="571"/>
      <c r="B12" s="572"/>
      <c r="C12" s="572"/>
      <c r="D12" s="572"/>
      <c r="E12" s="573"/>
    </row>
    <row r="14" spans="1:5" ht="12">
      <c r="A14" s="379" t="s">
        <v>1799</v>
      </c>
      <c r="B14" s="380"/>
    </row>
    <row r="15" spans="1:5" ht="12">
      <c r="A15" s="379" t="s">
        <v>1800</v>
      </c>
      <c r="B15" s="380"/>
    </row>
    <row r="17" spans="1:1">
      <c r="A17" s="381" t="s">
        <v>1801</v>
      </c>
    </row>
  </sheetData>
  <mergeCells count="3">
    <mergeCell ref="A6:E6"/>
    <mergeCell ref="A7:E8"/>
    <mergeCell ref="A11:E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20524-D152-4481-8296-A87DA3FF8C8F}">
  <dimension ref="A1:E15"/>
  <sheetViews>
    <sheetView workbookViewId="0"/>
  </sheetViews>
  <sheetFormatPr defaultColWidth="11" defaultRowHeight="11.4"/>
  <cols>
    <col min="1" max="1" width="92.375" customWidth="1"/>
    <col min="2" max="2" width="16.625" customWidth="1"/>
  </cols>
  <sheetData>
    <row r="1" spans="1:5" ht="119.4">
      <c r="A1" s="377" t="s">
        <v>1802</v>
      </c>
    </row>
    <row r="2" spans="1:5" ht="13.2">
      <c r="A2" s="377"/>
    </row>
    <row r="3" spans="1:5" ht="12">
      <c r="A3" s="566" t="s">
        <v>1803</v>
      </c>
      <c r="B3" s="567"/>
      <c r="C3" s="567"/>
      <c r="D3" s="567"/>
      <c r="E3" s="567"/>
    </row>
    <row r="4" spans="1:5">
      <c r="A4" s="568"/>
      <c r="B4" s="569"/>
      <c r="C4" s="569"/>
      <c r="D4" s="569"/>
      <c r="E4" s="570"/>
    </row>
    <row r="5" spans="1:5" ht="27.45" customHeight="1">
      <c r="A5" s="571"/>
      <c r="B5" s="572"/>
      <c r="C5" s="572"/>
      <c r="D5" s="572"/>
      <c r="E5" s="573"/>
    </row>
    <row r="7" spans="1:5" ht="36">
      <c r="A7" s="378" t="s">
        <v>1798</v>
      </c>
    </row>
    <row r="8" spans="1:5">
      <c r="A8" s="568"/>
      <c r="B8" s="569"/>
      <c r="C8" s="569"/>
      <c r="D8" s="569"/>
      <c r="E8" s="570"/>
    </row>
    <row r="9" spans="1:5" ht="34.950000000000003" customHeight="1">
      <c r="A9" s="571"/>
      <c r="B9" s="572"/>
      <c r="C9" s="572"/>
      <c r="D9" s="572"/>
      <c r="E9" s="573"/>
    </row>
    <row r="11" spans="1:5" ht="12">
      <c r="A11" s="379" t="s">
        <v>1804</v>
      </c>
      <c r="B11" s="380"/>
    </row>
    <row r="12" spans="1:5" ht="12">
      <c r="A12" s="379" t="s">
        <v>1805</v>
      </c>
      <c r="B12" s="380"/>
    </row>
    <row r="15" spans="1:5">
      <c r="A15" s="381" t="s">
        <v>1806</v>
      </c>
    </row>
  </sheetData>
  <mergeCells count="3">
    <mergeCell ref="A3:E3"/>
    <mergeCell ref="A4:E5"/>
    <mergeCell ref="A8:E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86A3F-632D-4E15-BCA3-9385F86747BF}">
  <dimension ref="A1:P113"/>
  <sheetViews>
    <sheetView topLeftCell="A9" workbookViewId="0">
      <selection activeCell="G21" sqref="G21"/>
    </sheetView>
  </sheetViews>
  <sheetFormatPr defaultColWidth="11" defaultRowHeight="11.4"/>
  <cols>
    <col min="1" max="1" width="9.125" bestFit="1" customWidth="1"/>
    <col min="2" max="2" width="39" customWidth="1"/>
    <col min="3" max="3" width="18.75" bestFit="1" customWidth="1"/>
    <col min="4" max="15" width="14.25" customWidth="1"/>
    <col min="16" max="16" width="28.375" customWidth="1"/>
  </cols>
  <sheetData>
    <row r="1" spans="1:16" ht="15.6">
      <c r="A1" s="382" t="s">
        <v>1807</v>
      </c>
    </row>
    <row r="3" spans="1:16" s="383" customFormat="1" ht="75" customHeight="1">
      <c r="A3" s="576" t="s">
        <v>1867</v>
      </c>
      <c r="B3" s="576"/>
      <c r="C3" s="576"/>
      <c r="D3" s="576"/>
      <c r="E3" s="576"/>
      <c r="F3" s="576"/>
      <c r="G3" s="576"/>
      <c r="H3" s="576"/>
      <c r="I3" s="576"/>
      <c r="J3" s="576"/>
      <c r="K3" s="576"/>
      <c r="L3" s="576"/>
      <c r="M3" s="576"/>
      <c r="N3" s="576"/>
      <c r="O3" s="576"/>
      <c r="P3" s="576"/>
    </row>
    <row r="5" spans="1:16">
      <c r="A5" s="577" t="s">
        <v>33</v>
      </c>
      <c r="B5" s="578" t="s">
        <v>122</v>
      </c>
      <c r="C5" s="578" t="s">
        <v>1808</v>
      </c>
      <c r="D5" s="384" t="s">
        <v>1809</v>
      </c>
      <c r="E5" s="384" t="s">
        <v>1809</v>
      </c>
      <c r="F5" s="384" t="s">
        <v>1809</v>
      </c>
      <c r="G5" s="384" t="s">
        <v>1809</v>
      </c>
      <c r="H5" s="384" t="s">
        <v>1809</v>
      </c>
      <c r="I5" s="384" t="s">
        <v>1809</v>
      </c>
      <c r="J5" s="384" t="s">
        <v>1809</v>
      </c>
      <c r="K5" s="384" t="s">
        <v>1809</v>
      </c>
      <c r="L5" s="384" t="s">
        <v>1809</v>
      </c>
      <c r="M5" s="384" t="s">
        <v>1809</v>
      </c>
      <c r="N5" s="384" t="s">
        <v>1809</v>
      </c>
      <c r="O5" s="384" t="s">
        <v>1809</v>
      </c>
      <c r="P5" s="579" t="s">
        <v>1764</v>
      </c>
    </row>
    <row r="6" spans="1:16">
      <c r="A6" s="577"/>
      <c r="B6" s="578"/>
      <c r="C6" s="578"/>
      <c r="D6" s="384" t="s">
        <v>1810</v>
      </c>
      <c r="E6" s="384" t="s">
        <v>1810</v>
      </c>
      <c r="F6" s="384" t="s">
        <v>1810</v>
      </c>
      <c r="G6" s="384" t="s">
        <v>1810</v>
      </c>
      <c r="H6" s="384" t="s">
        <v>1810</v>
      </c>
      <c r="I6" s="384" t="s">
        <v>1810</v>
      </c>
      <c r="J6" s="384" t="s">
        <v>1810</v>
      </c>
      <c r="K6" s="384" t="s">
        <v>1810</v>
      </c>
      <c r="L6" s="384" t="s">
        <v>1810</v>
      </c>
      <c r="M6" s="384" t="s">
        <v>1810</v>
      </c>
      <c r="N6" s="384" t="s">
        <v>1810</v>
      </c>
      <c r="O6" s="384" t="s">
        <v>1810</v>
      </c>
      <c r="P6" s="579"/>
    </row>
    <row r="7" spans="1:16" ht="13.2">
      <c r="A7" s="385"/>
      <c r="B7" s="386" t="s">
        <v>1811</v>
      </c>
      <c r="C7" s="387"/>
      <c r="D7" s="387"/>
      <c r="E7" s="387"/>
      <c r="F7" s="387"/>
      <c r="G7" s="387"/>
      <c r="H7" s="387"/>
      <c r="I7" s="387"/>
      <c r="J7" s="387"/>
      <c r="K7" s="387"/>
      <c r="L7" s="387"/>
      <c r="M7" s="387"/>
      <c r="N7" s="387"/>
      <c r="O7" s="387"/>
      <c r="P7" s="388"/>
    </row>
    <row r="8" spans="1:16" ht="13.2">
      <c r="A8" s="389"/>
      <c r="B8" s="390"/>
      <c r="C8" s="390"/>
      <c r="D8" s="390"/>
      <c r="E8" s="390"/>
      <c r="F8" s="390"/>
      <c r="G8" s="390"/>
      <c r="H8" s="390"/>
      <c r="I8" s="390"/>
      <c r="J8" s="390"/>
      <c r="K8" s="390"/>
      <c r="L8" s="390"/>
      <c r="M8" s="390"/>
      <c r="N8" s="390"/>
      <c r="O8" s="390"/>
      <c r="P8" s="391"/>
    </row>
    <row r="9" spans="1:16" ht="13.2">
      <c r="A9" s="392">
        <v>1</v>
      </c>
      <c r="B9" s="390" t="s">
        <v>1812</v>
      </c>
      <c r="C9" s="393">
        <v>0</v>
      </c>
      <c r="D9" s="393">
        <v>0</v>
      </c>
      <c r="E9" s="393">
        <v>0</v>
      </c>
      <c r="F9" s="393">
        <v>0</v>
      </c>
      <c r="G9" s="393">
        <v>0</v>
      </c>
      <c r="H9" s="393">
        <v>0</v>
      </c>
      <c r="I9" s="393">
        <v>0</v>
      </c>
      <c r="J9" s="393">
        <v>0</v>
      </c>
      <c r="K9" s="393">
        <v>0</v>
      </c>
      <c r="L9" s="393">
        <v>0</v>
      </c>
      <c r="M9" s="393">
        <v>0</v>
      </c>
      <c r="N9" s="393">
        <v>0</v>
      </c>
      <c r="O9" s="393">
        <v>0</v>
      </c>
      <c r="P9" s="394">
        <f t="shared" ref="P9:P14" si="0">SUM(D9:O9)</f>
        <v>0</v>
      </c>
    </row>
    <row r="10" spans="1:16" ht="13.2">
      <c r="A10" s="392">
        <v>2</v>
      </c>
      <c r="B10" s="390" t="s">
        <v>37</v>
      </c>
      <c r="C10" s="393">
        <v>0</v>
      </c>
      <c r="D10" s="393">
        <v>0</v>
      </c>
      <c r="E10" s="393">
        <v>0</v>
      </c>
      <c r="F10" s="393">
        <v>0</v>
      </c>
      <c r="G10" s="393">
        <v>0</v>
      </c>
      <c r="H10" s="393">
        <v>0</v>
      </c>
      <c r="I10" s="393">
        <v>0</v>
      </c>
      <c r="J10" s="393">
        <v>0</v>
      </c>
      <c r="K10" s="393">
        <v>0</v>
      </c>
      <c r="L10" s="393">
        <v>0</v>
      </c>
      <c r="M10" s="393">
        <v>0</v>
      </c>
      <c r="N10" s="393">
        <v>0</v>
      </c>
      <c r="O10" s="393">
        <v>0</v>
      </c>
      <c r="P10" s="394">
        <f t="shared" si="0"/>
        <v>0</v>
      </c>
    </row>
    <row r="11" spans="1:16" ht="13.2">
      <c r="A11" s="392">
        <v>3</v>
      </c>
      <c r="B11" s="390" t="s">
        <v>38</v>
      </c>
      <c r="C11" s="393">
        <v>0</v>
      </c>
      <c r="D11" s="393">
        <v>0</v>
      </c>
      <c r="E11" s="393">
        <v>0</v>
      </c>
      <c r="F11" s="393">
        <v>0</v>
      </c>
      <c r="G11" s="393">
        <v>0</v>
      </c>
      <c r="H11" s="393">
        <v>0</v>
      </c>
      <c r="I11" s="393">
        <v>0</v>
      </c>
      <c r="J11" s="393">
        <v>0</v>
      </c>
      <c r="K11" s="393">
        <v>0</v>
      </c>
      <c r="L11" s="393">
        <v>0</v>
      </c>
      <c r="M11" s="393">
        <v>0</v>
      </c>
      <c r="N11" s="393">
        <v>0</v>
      </c>
      <c r="O11" s="393">
        <v>0</v>
      </c>
      <c r="P11" s="394">
        <f t="shared" si="0"/>
        <v>0</v>
      </c>
    </row>
    <row r="12" spans="1:16" ht="13.2">
      <c r="A12" s="392">
        <v>4</v>
      </c>
      <c r="B12" s="390" t="s">
        <v>1813</v>
      </c>
      <c r="C12" s="393">
        <v>0</v>
      </c>
      <c r="D12" s="393">
        <v>0</v>
      </c>
      <c r="E12" s="393">
        <v>0</v>
      </c>
      <c r="F12" s="393">
        <v>0</v>
      </c>
      <c r="G12" s="393">
        <v>0</v>
      </c>
      <c r="H12" s="393">
        <v>0</v>
      </c>
      <c r="I12" s="393">
        <v>0</v>
      </c>
      <c r="J12" s="393">
        <v>0</v>
      </c>
      <c r="K12" s="393">
        <v>0</v>
      </c>
      <c r="L12" s="393">
        <v>0</v>
      </c>
      <c r="M12" s="393">
        <v>0</v>
      </c>
      <c r="N12" s="393">
        <v>0</v>
      </c>
      <c r="O12" s="393">
        <v>0</v>
      </c>
      <c r="P12" s="394">
        <f t="shared" si="0"/>
        <v>0</v>
      </c>
    </row>
    <row r="13" spans="1:16" ht="13.2">
      <c r="A13" s="392">
        <v>5</v>
      </c>
      <c r="B13" s="390" t="s">
        <v>1814</v>
      </c>
      <c r="C13" s="393">
        <v>0</v>
      </c>
      <c r="D13" s="393">
        <v>0</v>
      </c>
      <c r="E13" s="393">
        <v>0</v>
      </c>
      <c r="F13" s="393">
        <v>0</v>
      </c>
      <c r="G13" s="393">
        <v>0</v>
      </c>
      <c r="H13" s="393">
        <v>0</v>
      </c>
      <c r="I13" s="393">
        <v>0</v>
      </c>
      <c r="J13" s="393">
        <v>0</v>
      </c>
      <c r="K13" s="393">
        <v>0</v>
      </c>
      <c r="L13" s="393">
        <v>0</v>
      </c>
      <c r="M13" s="393">
        <v>0</v>
      </c>
      <c r="N13" s="393">
        <v>0</v>
      </c>
      <c r="O13" s="393">
        <v>0</v>
      </c>
      <c r="P13" s="394">
        <f t="shared" si="0"/>
        <v>0</v>
      </c>
    </row>
    <row r="14" spans="1:16" ht="13.2">
      <c r="A14" s="392">
        <v>6</v>
      </c>
      <c r="B14" s="390" t="s">
        <v>1815</v>
      </c>
      <c r="C14" s="393">
        <v>0</v>
      </c>
      <c r="D14" s="393">
        <v>0</v>
      </c>
      <c r="E14" s="393">
        <v>0</v>
      </c>
      <c r="F14" s="393">
        <v>0</v>
      </c>
      <c r="G14" s="393">
        <v>0</v>
      </c>
      <c r="H14" s="393">
        <v>0</v>
      </c>
      <c r="I14" s="393">
        <v>0</v>
      </c>
      <c r="J14" s="393">
        <v>0</v>
      </c>
      <c r="K14" s="393">
        <v>0</v>
      </c>
      <c r="L14" s="393">
        <v>0</v>
      </c>
      <c r="M14" s="393">
        <v>0</v>
      </c>
      <c r="N14" s="393">
        <v>0</v>
      </c>
      <c r="O14" s="393">
        <v>0</v>
      </c>
      <c r="P14" s="394">
        <f t="shared" si="0"/>
        <v>0</v>
      </c>
    </row>
    <row r="15" spans="1:16" ht="13.2">
      <c r="A15" s="389"/>
      <c r="B15" s="390"/>
      <c r="C15" s="390"/>
      <c r="D15" s="390"/>
      <c r="E15" s="390"/>
      <c r="F15" s="390"/>
      <c r="G15" s="390"/>
      <c r="H15" s="390"/>
      <c r="I15" s="390"/>
      <c r="J15" s="390"/>
      <c r="K15" s="390"/>
      <c r="L15" s="390"/>
      <c r="M15" s="390"/>
      <c r="N15" s="390"/>
      <c r="O15" s="390"/>
      <c r="P15" s="391"/>
    </row>
    <row r="16" spans="1:16" ht="13.2">
      <c r="A16" s="389"/>
      <c r="B16" s="395" t="s">
        <v>1816</v>
      </c>
      <c r="C16" s="396">
        <f t="shared" ref="C16:O16" si="1">SUM(C9:C14)</f>
        <v>0</v>
      </c>
      <c r="D16" s="396">
        <f t="shared" si="1"/>
        <v>0</v>
      </c>
      <c r="E16" s="396">
        <f t="shared" si="1"/>
        <v>0</v>
      </c>
      <c r="F16" s="396">
        <f t="shared" si="1"/>
        <v>0</v>
      </c>
      <c r="G16" s="396">
        <f t="shared" si="1"/>
        <v>0</v>
      </c>
      <c r="H16" s="396">
        <f t="shared" si="1"/>
        <v>0</v>
      </c>
      <c r="I16" s="396">
        <f t="shared" si="1"/>
        <v>0</v>
      </c>
      <c r="J16" s="396">
        <f t="shared" si="1"/>
        <v>0</v>
      </c>
      <c r="K16" s="396">
        <f t="shared" si="1"/>
        <v>0</v>
      </c>
      <c r="L16" s="396">
        <f t="shared" si="1"/>
        <v>0</v>
      </c>
      <c r="M16" s="396">
        <f t="shared" si="1"/>
        <v>0</v>
      </c>
      <c r="N16" s="396">
        <f t="shared" si="1"/>
        <v>0</v>
      </c>
      <c r="O16" s="396">
        <f t="shared" si="1"/>
        <v>0</v>
      </c>
      <c r="P16" s="397">
        <f>SUM(D16:O16)</f>
        <v>0</v>
      </c>
    </row>
    <row r="17" spans="1:16" ht="13.2">
      <c r="A17" s="389"/>
      <c r="B17" s="390"/>
      <c r="C17" s="390"/>
      <c r="D17" s="390"/>
      <c r="E17" s="390"/>
      <c r="F17" s="390"/>
      <c r="G17" s="390"/>
      <c r="H17" s="390"/>
      <c r="I17" s="390"/>
      <c r="J17" s="390"/>
      <c r="K17" s="390"/>
      <c r="L17" s="390"/>
      <c r="M17" s="390"/>
      <c r="N17" s="390"/>
      <c r="O17" s="390"/>
      <c r="P17" s="391"/>
    </row>
    <row r="18" spans="1:16" ht="13.2">
      <c r="A18" s="392">
        <v>10</v>
      </c>
      <c r="B18" s="390" t="s">
        <v>1817</v>
      </c>
      <c r="C18" s="398">
        <v>0</v>
      </c>
      <c r="D18" s="398">
        <v>0</v>
      </c>
      <c r="E18" s="398">
        <v>0</v>
      </c>
      <c r="F18" s="398">
        <v>0</v>
      </c>
      <c r="G18" s="398">
        <v>0</v>
      </c>
      <c r="H18" s="398">
        <v>0</v>
      </c>
      <c r="I18" s="398">
        <v>0</v>
      </c>
      <c r="J18" s="398">
        <v>0</v>
      </c>
      <c r="K18" s="398">
        <v>0</v>
      </c>
      <c r="L18" s="398">
        <v>0</v>
      </c>
      <c r="M18" s="398">
        <v>0</v>
      </c>
      <c r="N18" s="398">
        <v>0</v>
      </c>
      <c r="O18" s="398">
        <v>0</v>
      </c>
      <c r="P18" s="394">
        <f t="shared" ref="P18:P59" si="2">SUM(D18:O18)</f>
        <v>0</v>
      </c>
    </row>
    <row r="19" spans="1:16" ht="13.2">
      <c r="A19" s="392">
        <v>11</v>
      </c>
      <c r="B19" s="390" t="s">
        <v>1818</v>
      </c>
      <c r="C19" s="398">
        <v>0</v>
      </c>
      <c r="D19" s="398">
        <v>0</v>
      </c>
      <c r="E19" s="398">
        <v>0</v>
      </c>
      <c r="F19" s="398">
        <v>0</v>
      </c>
      <c r="G19" s="398">
        <v>0</v>
      </c>
      <c r="H19" s="398">
        <v>0</v>
      </c>
      <c r="I19" s="398">
        <v>0</v>
      </c>
      <c r="J19" s="398">
        <v>0</v>
      </c>
      <c r="K19" s="398">
        <v>0</v>
      </c>
      <c r="L19" s="398">
        <v>0</v>
      </c>
      <c r="M19" s="398">
        <v>0</v>
      </c>
      <c r="N19" s="398">
        <v>0</v>
      </c>
      <c r="O19" s="398">
        <v>0</v>
      </c>
      <c r="P19" s="394">
        <f t="shared" si="2"/>
        <v>0</v>
      </c>
    </row>
    <row r="20" spans="1:16" ht="13.2">
      <c r="A20" s="392">
        <v>12</v>
      </c>
      <c r="B20" s="390" t="s">
        <v>1819</v>
      </c>
      <c r="C20" s="398">
        <v>0</v>
      </c>
      <c r="D20" s="398">
        <v>0</v>
      </c>
      <c r="E20" s="398">
        <v>0</v>
      </c>
      <c r="F20" s="398">
        <v>0</v>
      </c>
      <c r="G20" s="398">
        <v>0</v>
      </c>
      <c r="H20" s="398">
        <v>0</v>
      </c>
      <c r="I20" s="398">
        <v>0</v>
      </c>
      <c r="J20" s="398">
        <v>0</v>
      </c>
      <c r="K20" s="398">
        <v>0</v>
      </c>
      <c r="L20" s="398">
        <v>0</v>
      </c>
      <c r="M20" s="398">
        <v>0</v>
      </c>
      <c r="N20" s="398">
        <v>0</v>
      </c>
      <c r="O20" s="398">
        <v>0</v>
      </c>
      <c r="P20" s="394">
        <f t="shared" si="2"/>
        <v>0</v>
      </c>
    </row>
    <row r="21" spans="1:16" ht="13.2">
      <c r="A21" s="392">
        <v>13</v>
      </c>
      <c r="B21" s="390" t="s">
        <v>1820</v>
      </c>
      <c r="C21" s="398">
        <v>0</v>
      </c>
      <c r="D21" s="398">
        <v>0</v>
      </c>
      <c r="E21" s="398">
        <v>0</v>
      </c>
      <c r="F21" s="398">
        <v>0</v>
      </c>
      <c r="G21" s="398">
        <v>0</v>
      </c>
      <c r="H21" s="398">
        <v>0</v>
      </c>
      <c r="I21" s="398">
        <v>0</v>
      </c>
      <c r="J21" s="398">
        <v>0</v>
      </c>
      <c r="K21" s="398">
        <v>0</v>
      </c>
      <c r="L21" s="398">
        <v>0</v>
      </c>
      <c r="M21" s="398">
        <v>0</v>
      </c>
      <c r="N21" s="398">
        <v>0</v>
      </c>
      <c r="O21" s="398">
        <v>0</v>
      </c>
      <c r="P21" s="394">
        <f t="shared" si="2"/>
        <v>0</v>
      </c>
    </row>
    <row r="22" spans="1:16" ht="13.2">
      <c r="A22" s="392">
        <v>14</v>
      </c>
      <c r="B22" s="390" t="s">
        <v>1821</v>
      </c>
      <c r="C22" s="398">
        <v>0</v>
      </c>
      <c r="D22" s="398">
        <v>0</v>
      </c>
      <c r="E22" s="398">
        <v>0</v>
      </c>
      <c r="F22" s="398">
        <v>0</v>
      </c>
      <c r="G22" s="398">
        <v>0</v>
      </c>
      <c r="H22" s="398">
        <v>0</v>
      </c>
      <c r="I22" s="398">
        <v>0</v>
      </c>
      <c r="J22" s="398">
        <v>0</v>
      </c>
      <c r="K22" s="398">
        <v>0</v>
      </c>
      <c r="L22" s="398">
        <v>0</v>
      </c>
      <c r="M22" s="398">
        <v>0</v>
      </c>
      <c r="N22" s="398">
        <v>0</v>
      </c>
      <c r="O22" s="398">
        <v>0</v>
      </c>
      <c r="P22" s="394">
        <f t="shared" si="2"/>
        <v>0</v>
      </c>
    </row>
    <row r="23" spans="1:16" ht="13.2">
      <c r="A23" s="392">
        <v>15</v>
      </c>
      <c r="B23" s="390" t="s">
        <v>1822</v>
      </c>
      <c r="C23" s="398">
        <v>0</v>
      </c>
      <c r="D23" s="398">
        <v>0</v>
      </c>
      <c r="E23" s="398">
        <v>0</v>
      </c>
      <c r="F23" s="398">
        <v>0</v>
      </c>
      <c r="G23" s="398">
        <v>0</v>
      </c>
      <c r="H23" s="398">
        <v>0</v>
      </c>
      <c r="I23" s="398">
        <v>0</v>
      </c>
      <c r="J23" s="398">
        <v>0</v>
      </c>
      <c r="K23" s="398">
        <v>0</v>
      </c>
      <c r="L23" s="398">
        <v>0</v>
      </c>
      <c r="M23" s="398">
        <v>0</v>
      </c>
      <c r="N23" s="398">
        <v>0</v>
      </c>
      <c r="O23" s="398">
        <v>0</v>
      </c>
      <c r="P23" s="394">
        <f t="shared" si="2"/>
        <v>0</v>
      </c>
    </row>
    <row r="24" spans="1:16" ht="13.2">
      <c r="A24" s="392">
        <v>16</v>
      </c>
      <c r="B24" s="390" t="s">
        <v>1823</v>
      </c>
      <c r="C24" s="398">
        <v>0</v>
      </c>
      <c r="D24" s="398">
        <v>0</v>
      </c>
      <c r="E24" s="398">
        <v>0</v>
      </c>
      <c r="F24" s="398">
        <v>0</v>
      </c>
      <c r="G24" s="398">
        <v>0</v>
      </c>
      <c r="H24" s="398">
        <v>0</v>
      </c>
      <c r="I24" s="398">
        <v>0</v>
      </c>
      <c r="J24" s="398">
        <v>0</v>
      </c>
      <c r="K24" s="398">
        <v>0</v>
      </c>
      <c r="L24" s="398">
        <v>0</v>
      </c>
      <c r="M24" s="398">
        <v>0</v>
      </c>
      <c r="N24" s="398">
        <v>0</v>
      </c>
      <c r="O24" s="398">
        <v>0</v>
      </c>
      <c r="P24" s="394">
        <f t="shared" si="2"/>
        <v>0</v>
      </c>
    </row>
    <row r="25" spans="1:16" ht="13.2">
      <c r="A25" s="392">
        <v>17</v>
      </c>
      <c r="B25" s="390" t="s">
        <v>1824</v>
      </c>
      <c r="C25" s="398">
        <v>0</v>
      </c>
      <c r="D25" s="398">
        <v>0</v>
      </c>
      <c r="E25" s="398">
        <v>0</v>
      </c>
      <c r="F25" s="398">
        <v>0</v>
      </c>
      <c r="G25" s="398">
        <v>0</v>
      </c>
      <c r="H25" s="398">
        <v>0</v>
      </c>
      <c r="I25" s="398">
        <v>0</v>
      </c>
      <c r="J25" s="398">
        <v>0</v>
      </c>
      <c r="K25" s="398">
        <v>0</v>
      </c>
      <c r="L25" s="398">
        <v>0</v>
      </c>
      <c r="M25" s="398">
        <v>0</v>
      </c>
      <c r="N25" s="398">
        <v>0</v>
      </c>
      <c r="O25" s="398">
        <v>0</v>
      </c>
      <c r="P25" s="394">
        <f t="shared" si="2"/>
        <v>0</v>
      </c>
    </row>
    <row r="26" spans="1:16" ht="13.2">
      <c r="A26" s="392">
        <v>18</v>
      </c>
      <c r="B26" s="390" t="s">
        <v>52</v>
      </c>
      <c r="C26" s="398">
        <v>0</v>
      </c>
      <c r="D26" s="398">
        <v>0</v>
      </c>
      <c r="E26" s="398">
        <v>0</v>
      </c>
      <c r="F26" s="398">
        <v>0</v>
      </c>
      <c r="G26" s="398">
        <v>0</v>
      </c>
      <c r="H26" s="398">
        <v>0</v>
      </c>
      <c r="I26" s="398">
        <v>0</v>
      </c>
      <c r="J26" s="398">
        <v>0</v>
      </c>
      <c r="K26" s="398">
        <v>0</v>
      </c>
      <c r="L26" s="398">
        <v>0</v>
      </c>
      <c r="M26" s="398">
        <v>0</v>
      </c>
      <c r="N26" s="398">
        <v>0</v>
      </c>
      <c r="O26" s="398">
        <v>0</v>
      </c>
      <c r="P26" s="394">
        <f t="shared" si="2"/>
        <v>0</v>
      </c>
    </row>
    <row r="27" spans="1:16" ht="13.2">
      <c r="A27" s="392">
        <v>19</v>
      </c>
      <c r="B27" s="390" t="s">
        <v>1825</v>
      </c>
      <c r="C27" s="398">
        <v>0</v>
      </c>
      <c r="D27" s="398">
        <v>0</v>
      </c>
      <c r="E27" s="398">
        <v>0</v>
      </c>
      <c r="F27" s="398">
        <v>0</v>
      </c>
      <c r="G27" s="398">
        <v>0</v>
      </c>
      <c r="H27" s="398">
        <v>0</v>
      </c>
      <c r="I27" s="398">
        <v>0</v>
      </c>
      <c r="J27" s="398">
        <v>0</v>
      </c>
      <c r="K27" s="398">
        <v>0</v>
      </c>
      <c r="L27" s="398">
        <v>0</v>
      </c>
      <c r="M27" s="398">
        <v>0</v>
      </c>
      <c r="N27" s="398">
        <v>0</v>
      </c>
      <c r="O27" s="398">
        <v>0</v>
      </c>
      <c r="P27" s="394">
        <f t="shared" si="2"/>
        <v>0</v>
      </c>
    </row>
    <row r="28" spans="1:16" ht="13.2">
      <c r="A28" s="392">
        <v>20</v>
      </c>
      <c r="B28" s="390" t="s">
        <v>1826</v>
      </c>
      <c r="C28" s="398">
        <v>0</v>
      </c>
      <c r="D28" s="398">
        <v>0</v>
      </c>
      <c r="E28" s="398">
        <v>0</v>
      </c>
      <c r="F28" s="398">
        <v>0</v>
      </c>
      <c r="G28" s="398">
        <v>0</v>
      </c>
      <c r="H28" s="398">
        <v>0</v>
      </c>
      <c r="I28" s="398">
        <v>0</v>
      </c>
      <c r="J28" s="398">
        <v>0</v>
      </c>
      <c r="K28" s="398">
        <v>0</v>
      </c>
      <c r="L28" s="398">
        <v>0</v>
      </c>
      <c r="M28" s="398">
        <v>0</v>
      </c>
      <c r="N28" s="398">
        <v>0</v>
      </c>
      <c r="O28" s="398">
        <v>0</v>
      </c>
      <c r="P28" s="394">
        <f t="shared" si="2"/>
        <v>0</v>
      </c>
    </row>
    <row r="29" spans="1:16" ht="13.2">
      <c r="A29" s="392">
        <v>21</v>
      </c>
      <c r="B29" s="390" t="s">
        <v>55</v>
      </c>
      <c r="C29" s="398">
        <v>0</v>
      </c>
      <c r="D29" s="398">
        <v>0</v>
      </c>
      <c r="E29" s="398">
        <v>0</v>
      </c>
      <c r="F29" s="398">
        <v>0</v>
      </c>
      <c r="G29" s="398">
        <v>0</v>
      </c>
      <c r="H29" s="398">
        <v>0</v>
      </c>
      <c r="I29" s="398">
        <v>0</v>
      </c>
      <c r="J29" s="398">
        <v>0</v>
      </c>
      <c r="K29" s="398">
        <v>0</v>
      </c>
      <c r="L29" s="398">
        <v>0</v>
      </c>
      <c r="M29" s="398">
        <v>0</v>
      </c>
      <c r="N29" s="398">
        <v>0</v>
      </c>
      <c r="O29" s="398">
        <v>0</v>
      </c>
      <c r="P29" s="394">
        <f t="shared" si="2"/>
        <v>0</v>
      </c>
    </row>
    <row r="30" spans="1:16" ht="13.2">
      <c r="A30" s="392">
        <v>22</v>
      </c>
      <c r="B30" s="390" t="s">
        <v>56</v>
      </c>
      <c r="C30" s="398">
        <v>0</v>
      </c>
      <c r="D30" s="398">
        <v>0</v>
      </c>
      <c r="E30" s="398">
        <v>0</v>
      </c>
      <c r="F30" s="398">
        <v>0</v>
      </c>
      <c r="G30" s="398">
        <v>0</v>
      </c>
      <c r="H30" s="398">
        <v>0</v>
      </c>
      <c r="I30" s="398">
        <v>0</v>
      </c>
      <c r="J30" s="398">
        <v>0</v>
      </c>
      <c r="K30" s="398">
        <v>0</v>
      </c>
      <c r="L30" s="398">
        <v>0</v>
      </c>
      <c r="M30" s="398">
        <v>0</v>
      </c>
      <c r="N30" s="398">
        <v>0</v>
      </c>
      <c r="O30" s="398">
        <v>0</v>
      </c>
      <c r="P30" s="394">
        <f t="shared" si="2"/>
        <v>0</v>
      </c>
    </row>
    <row r="31" spans="1:16" ht="13.2">
      <c r="A31" s="392">
        <v>23</v>
      </c>
      <c r="B31" s="390" t="s">
        <v>57</v>
      </c>
      <c r="C31" s="398">
        <v>0</v>
      </c>
      <c r="D31" s="398">
        <v>0</v>
      </c>
      <c r="E31" s="398">
        <v>0</v>
      </c>
      <c r="F31" s="398">
        <v>0</v>
      </c>
      <c r="G31" s="398">
        <v>0</v>
      </c>
      <c r="H31" s="398">
        <v>0</v>
      </c>
      <c r="I31" s="398">
        <v>0</v>
      </c>
      <c r="J31" s="398">
        <v>0</v>
      </c>
      <c r="K31" s="398">
        <v>0</v>
      </c>
      <c r="L31" s="398">
        <v>0</v>
      </c>
      <c r="M31" s="398">
        <v>0</v>
      </c>
      <c r="N31" s="398">
        <v>0</v>
      </c>
      <c r="O31" s="398">
        <v>0</v>
      </c>
      <c r="P31" s="394">
        <f t="shared" si="2"/>
        <v>0</v>
      </c>
    </row>
    <row r="32" spans="1:16" ht="13.2">
      <c r="A32" s="392">
        <v>24</v>
      </c>
      <c r="B32" s="390" t="s">
        <v>1827</v>
      </c>
      <c r="C32" s="398">
        <v>0</v>
      </c>
      <c r="D32" s="398">
        <v>0</v>
      </c>
      <c r="E32" s="398">
        <v>0</v>
      </c>
      <c r="F32" s="398">
        <v>0</v>
      </c>
      <c r="G32" s="398">
        <v>0</v>
      </c>
      <c r="H32" s="398">
        <v>0</v>
      </c>
      <c r="I32" s="398">
        <v>0</v>
      </c>
      <c r="J32" s="398">
        <v>0</v>
      </c>
      <c r="K32" s="398">
        <v>0</v>
      </c>
      <c r="L32" s="398">
        <v>0</v>
      </c>
      <c r="M32" s="398">
        <v>0</v>
      </c>
      <c r="N32" s="398">
        <v>0</v>
      </c>
      <c r="O32" s="398">
        <v>0</v>
      </c>
      <c r="P32" s="394">
        <f t="shared" si="2"/>
        <v>0</v>
      </c>
    </row>
    <row r="33" spans="1:16" ht="13.2">
      <c r="A33" s="392">
        <v>25</v>
      </c>
      <c r="B33" s="390" t="s">
        <v>1828</v>
      </c>
      <c r="C33" s="398">
        <v>0</v>
      </c>
      <c r="D33" s="398">
        <v>0</v>
      </c>
      <c r="E33" s="398">
        <v>0</v>
      </c>
      <c r="F33" s="398">
        <v>0</v>
      </c>
      <c r="G33" s="398">
        <v>0</v>
      </c>
      <c r="H33" s="398">
        <v>0</v>
      </c>
      <c r="I33" s="398">
        <v>0</v>
      </c>
      <c r="J33" s="398">
        <v>0</v>
      </c>
      <c r="K33" s="398">
        <v>0</v>
      </c>
      <c r="L33" s="398">
        <v>0</v>
      </c>
      <c r="M33" s="398">
        <v>0</v>
      </c>
      <c r="N33" s="398">
        <v>0</v>
      </c>
      <c r="O33" s="398">
        <v>0</v>
      </c>
      <c r="P33" s="394">
        <f t="shared" si="2"/>
        <v>0</v>
      </c>
    </row>
    <row r="34" spans="1:16" ht="13.2">
      <c r="A34" s="392">
        <v>26</v>
      </c>
      <c r="B34" s="390" t="s">
        <v>1829</v>
      </c>
      <c r="C34" s="398">
        <v>0</v>
      </c>
      <c r="D34" s="398">
        <v>0</v>
      </c>
      <c r="E34" s="398">
        <v>0</v>
      </c>
      <c r="F34" s="398">
        <v>0</v>
      </c>
      <c r="G34" s="398">
        <v>0</v>
      </c>
      <c r="H34" s="398">
        <v>0</v>
      </c>
      <c r="I34" s="398">
        <v>0</v>
      </c>
      <c r="J34" s="398"/>
      <c r="K34" s="398">
        <v>0</v>
      </c>
      <c r="L34" s="398">
        <v>0</v>
      </c>
      <c r="M34" s="398">
        <v>0</v>
      </c>
      <c r="N34" s="398">
        <v>0</v>
      </c>
      <c r="O34" s="398">
        <v>0</v>
      </c>
      <c r="P34" s="394">
        <f t="shared" si="2"/>
        <v>0</v>
      </c>
    </row>
    <row r="35" spans="1:16" ht="13.2">
      <c r="A35" s="392">
        <v>27</v>
      </c>
      <c r="B35" s="399" t="s">
        <v>1830</v>
      </c>
      <c r="C35" s="398">
        <v>0</v>
      </c>
      <c r="D35" s="398">
        <v>0</v>
      </c>
      <c r="E35" s="398">
        <v>0</v>
      </c>
      <c r="F35" s="398">
        <v>0</v>
      </c>
      <c r="G35" s="398">
        <v>0</v>
      </c>
      <c r="H35" s="398">
        <v>0</v>
      </c>
      <c r="I35" s="398">
        <v>0</v>
      </c>
      <c r="J35" s="398">
        <v>0</v>
      </c>
      <c r="K35" s="398">
        <v>0</v>
      </c>
      <c r="L35" s="398">
        <v>0</v>
      </c>
      <c r="M35" s="398">
        <v>0</v>
      </c>
      <c r="N35" s="398">
        <v>0</v>
      </c>
      <c r="O35" s="398">
        <v>0</v>
      </c>
      <c r="P35" s="394">
        <f t="shared" si="2"/>
        <v>0</v>
      </c>
    </row>
    <row r="36" spans="1:16" ht="13.2">
      <c r="A36" s="392">
        <v>28</v>
      </c>
      <c r="B36" s="390" t="s">
        <v>1831</v>
      </c>
      <c r="C36" s="398">
        <v>0</v>
      </c>
      <c r="D36" s="398">
        <v>0</v>
      </c>
      <c r="E36" s="398">
        <v>0</v>
      </c>
      <c r="F36" s="398">
        <v>0</v>
      </c>
      <c r="G36" s="398">
        <v>0</v>
      </c>
      <c r="H36" s="398">
        <v>0</v>
      </c>
      <c r="I36" s="398">
        <v>0</v>
      </c>
      <c r="J36" s="398">
        <v>0</v>
      </c>
      <c r="K36" s="398">
        <v>0</v>
      </c>
      <c r="L36" s="398">
        <v>0</v>
      </c>
      <c r="M36" s="398">
        <v>0</v>
      </c>
      <c r="N36" s="398">
        <v>0</v>
      </c>
      <c r="O36" s="398">
        <v>0</v>
      </c>
      <c r="P36" s="394">
        <f t="shared" si="2"/>
        <v>0</v>
      </c>
    </row>
    <row r="37" spans="1:16" ht="13.2">
      <c r="A37" s="392">
        <v>29</v>
      </c>
      <c r="B37" s="390" t="s">
        <v>63</v>
      </c>
      <c r="C37" s="398">
        <v>0</v>
      </c>
      <c r="D37" s="398">
        <v>0</v>
      </c>
      <c r="E37" s="398">
        <v>0</v>
      </c>
      <c r="F37" s="398">
        <v>0</v>
      </c>
      <c r="G37" s="398">
        <v>0</v>
      </c>
      <c r="H37" s="398">
        <v>0</v>
      </c>
      <c r="I37" s="398">
        <v>0</v>
      </c>
      <c r="J37" s="398">
        <v>0</v>
      </c>
      <c r="K37" s="398">
        <v>0</v>
      </c>
      <c r="L37" s="398">
        <v>0</v>
      </c>
      <c r="M37" s="398">
        <v>0</v>
      </c>
      <c r="N37" s="398">
        <v>0</v>
      </c>
      <c r="O37" s="398">
        <v>0</v>
      </c>
      <c r="P37" s="394">
        <f t="shared" si="2"/>
        <v>0</v>
      </c>
    </row>
    <row r="38" spans="1:16" ht="13.2">
      <c r="A38" s="392">
        <v>30</v>
      </c>
      <c r="B38" s="390" t="s">
        <v>1832</v>
      </c>
      <c r="C38" s="398">
        <v>0</v>
      </c>
      <c r="D38" s="398">
        <v>0</v>
      </c>
      <c r="E38" s="398">
        <v>0</v>
      </c>
      <c r="F38" s="398">
        <v>0</v>
      </c>
      <c r="G38" s="398">
        <v>0</v>
      </c>
      <c r="H38" s="398">
        <v>0</v>
      </c>
      <c r="I38" s="398">
        <v>0</v>
      </c>
      <c r="J38" s="398">
        <v>0</v>
      </c>
      <c r="K38" s="398">
        <v>0</v>
      </c>
      <c r="L38" s="398">
        <v>0</v>
      </c>
      <c r="M38" s="398">
        <v>0</v>
      </c>
      <c r="N38" s="398">
        <v>0</v>
      </c>
      <c r="O38" s="398">
        <v>0</v>
      </c>
      <c r="P38" s="394">
        <f t="shared" si="2"/>
        <v>0</v>
      </c>
    </row>
    <row r="39" spans="1:16" ht="13.2">
      <c r="A39" s="392">
        <v>31</v>
      </c>
      <c r="B39" s="390" t="s">
        <v>1833</v>
      </c>
      <c r="C39" s="398">
        <v>0</v>
      </c>
      <c r="D39" s="398">
        <v>0</v>
      </c>
      <c r="E39" s="398">
        <v>0</v>
      </c>
      <c r="F39" s="398">
        <v>0</v>
      </c>
      <c r="G39" s="398">
        <v>0</v>
      </c>
      <c r="H39" s="398">
        <v>0</v>
      </c>
      <c r="I39" s="398">
        <v>0</v>
      </c>
      <c r="J39" s="398">
        <v>0</v>
      </c>
      <c r="K39" s="398">
        <v>0</v>
      </c>
      <c r="L39" s="398">
        <v>0</v>
      </c>
      <c r="M39" s="398">
        <v>0</v>
      </c>
      <c r="N39" s="398">
        <v>0</v>
      </c>
      <c r="O39" s="398">
        <v>0</v>
      </c>
      <c r="P39" s="394">
        <f t="shared" si="2"/>
        <v>0</v>
      </c>
    </row>
    <row r="40" spans="1:16" ht="13.2">
      <c r="A40" s="392">
        <v>32</v>
      </c>
      <c r="B40" s="390" t="s">
        <v>66</v>
      </c>
      <c r="C40" s="398">
        <v>0</v>
      </c>
      <c r="D40" s="398">
        <v>0</v>
      </c>
      <c r="E40" s="398">
        <v>0</v>
      </c>
      <c r="F40" s="398">
        <v>0</v>
      </c>
      <c r="G40" s="398">
        <v>0</v>
      </c>
      <c r="H40" s="398">
        <v>0</v>
      </c>
      <c r="I40" s="398">
        <v>0</v>
      </c>
      <c r="J40" s="398">
        <v>0</v>
      </c>
      <c r="K40" s="398">
        <v>0</v>
      </c>
      <c r="L40" s="398">
        <v>0</v>
      </c>
      <c r="M40" s="398">
        <v>0</v>
      </c>
      <c r="N40" s="398">
        <v>0</v>
      </c>
      <c r="O40" s="398">
        <v>0</v>
      </c>
      <c r="P40" s="394">
        <f t="shared" si="2"/>
        <v>0</v>
      </c>
    </row>
    <row r="41" spans="1:16" ht="13.2">
      <c r="A41" s="392">
        <v>33</v>
      </c>
      <c r="B41" s="390" t="s">
        <v>1834</v>
      </c>
      <c r="C41" s="398">
        <v>0</v>
      </c>
      <c r="D41" s="398">
        <v>0</v>
      </c>
      <c r="E41" s="398">
        <v>0</v>
      </c>
      <c r="F41" s="398">
        <v>0</v>
      </c>
      <c r="G41" s="398">
        <v>0</v>
      </c>
      <c r="H41" s="398">
        <v>0</v>
      </c>
      <c r="I41" s="398">
        <v>0</v>
      </c>
      <c r="J41" s="398">
        <v>0</v>
      </c>
      <c r="K41" s="398">
        <v>0</v>
      </c>
      <c r="L41" s="398">
        <v>0</v>
      </c>
      <c r="M41" s="398">
        <v>0</v>
      </c>
      <c r="N41" s="398">
        <v>0</v>
      </c>
      <c r="O41" s="398">
        <v>0</v>
      </c>
      <c r="P41" s="394">
        <f t="shared" si="2"/>
        <v>0</v>
      </c>
    </row>
    <row r="42" spans="1:16" ht="13.2">
      <c r="A42" s="392">
        <v>34</v>
      </c>
      <c r="B42" s="390" t="s">
        <v>68</v>
      </c>
      <c r="C42" s="398">
        <v>0</v>
      </c>
      <c r="D42" s="398">
        <v>0</v>
      </c>
      <c r="E42" s="398">
        <v>0</v>
      </c>
      <c r="F42" s="398">
        <v>0</v>
      </c>
      <c r="G42" s="398">
        <v>0</v>
      </c>
      <c r="H42" s="398">
        <v>0</v>
      </c>
      <c r="I42" s="398">
        <v>0</v>
      </c>
      <c r="J42" s="398">
        <v>0</v>
      </c>
      <c r="K42" s="398">
        <v>0</v>
      </c>
      <c r="L42" s="398">
        <v>0</v>
      </c>
      <c r="M42" s="398">
        <v>0</v>
      </c>
      <c r="N42" s="398">
        <v>0</v>
      </c>
      <c r="O42" s="398">
        <v>0</v>
      </c>
      <c r="P42" s="394">
        <f t="shared" si="2"/>
        <v>0</v>
      </c>
    </row>
    <row r="43" spans="1:16" ht="13.2">
      <c r="A43" s="392">
        <v>35</v>
      </c>
      <c r="B43" s="390" t="s">
        <v>1835</v>
      </c>
      <c r="C43" s="398">
        <v>0</v>
      </c>
      <c r="D43" s="398">
        <v>0</v>
      </c>
      <c r="E43" s="398">
        <v>0</v>
      </c>
      <c r="F43" s="398">
        <v>0</v>
      </c>
      <c r="G43" s="398">
        <v>0</v>
      </c>
      <c r="H43" s="398">
        <v>0</v>
      </c>
      <c r="I43" s="398">
        <v>0</v>
      </c>
      <c r="J43" s="398">
        <v>0</v>
      </c>
      <c r="K43" s="398">
        <v>0</v>
      </c>
      <c r="L43" s="398">
        <v>0</v>
      </c>
      <c r="M43" s="398">
        <v>0</v>
      </c>
      <c r="N43" s="398">
        <v>0</v>
      </c>
      <c r="O43" s="398">
        <v>0</v>
      </c>
      <c r="P43" s="394">
        <f t="shared" si="2"/>
        <v>0</v>
      </c>
    </row>
    <row r="44" spans="1:16" ht="13.2">
      <c r="A44" s="392">
        <v>36</v>
      </c>
      <c r="B44" s="399" t="s">
        <v>1836</v>
      </c>
      <c r="C44" s="398">
        <v>0</v>
      </c>
      <c r="D44" s="398">
        <v>0</v>
      </c>
      <c r="E44" s="398">
        <v>0</v>
      </c>
      <c r="F44" s="398">
        <v>0</v>
      </c>
      <c r="G44" s="398">
        <v>0</v>
      </c>
      <c r="H44" s="398">
        <v>0</v>
      </c>
      <c r="I44" s="398">
        <v>0</v>
      </c>
      <c r="J44" s="398">
        <v>0</v>
      </c>
      <c r="K44" s="398">
        <v>0</v>
      </c>
      <c r="L44" s="398">
        <v>0</v>
      </c>
      <c r="M44" s="398">
        <v>0</v>
      </c>
      <c r="N44" s="398">
        <v>0</v>
      </c>
      <c r="O44" s="398">
        <v>0</v>
      </c>
      <c r="P44" s="394">
        <f t="shared" si="2"/>
        <v>0</v>
      </c>
    </row>
    <row r="45" spans="1:16" ht="13.2">
      <c r="A45" s="392">
        <v>37</v>
      </c>
      <c r="B45" s="390" t="s">
        <v>71</v>
      </c>
      <c r="C45" s="398">
        <v>0</v>
      </c>
      <c r="D45" s="398">
        <v>0</v>
      </c>
      <c r="E45" s="398">
        <v>0</v>
      </c>
      <c r="F45" s="398">
        <v>0</v>
      </c>
      <c r="G45" s="398">
        <v>0</v>
      </c>
      <c r="H45" s="398">
        <v>0</v>
      </c>
      <c r="I45" s="398">
        <v>0</v>
      </c>
      <c r="J45" s="398">
        <v>0</v>
      </c>
      <c r="K45" s="398">
        <v>0</v>
      </c>
      <c r="L45" s="398">
        <v>0</v>
      </c>
      <c r="M45" s="398">
        <v>0</v>
      </c>
      <c r="N45" s="398">
        <v>0</v>
      </c>
      <c r="O45" s="398">
        <v>0</v>
      </c>
      <c r="P45" s="394">
        <f t="shared" si="2"/>
        <v>0</v>
      </c>
    </row>
    <row r="46" spans="1:16" ht="13.2">
      <c r="A46" s="392">
        <v>38</v>
      </c>
      <c r="B46" s="390" t="s">
        <v>72</v>
      </c>
      <c r="C46" s="398">
        <v>0</v>
      </c>
      <c r="D46" s="398">
        <v>0</v>
      </c>
      <c r="E46" s="398">
        <v>0</v>
      </c>
      <c r="F46" s="398">
        <v>0</v>
      </c>
      <c r="G46" s="398">
        <v>0</v>
      </c>
      <c r="H46" s="398">
        <v>0</v>
      </c>
      <c r="I46" s="398">
        <v>0</v>
      </c>
      <c r="J46" s="398">
        <v>0</v>
      </c>
      <c r="K46" s="398">
        <v>0</v>
      </c>
      <c r="L46" s="398">
        <v>0</v>
      </c>
      <c r="M46" s="398">
        <v>0</v>
      </c>
      <c r="N46" s="398">
        <v>0</v>
      </c>
      <c r="O46" s="398">
        <v>0</v>
      </c>
      <c r="P46" s="394">
        <f t="shared" si="2"/>
        <v>0</v>
      </c>
    </row>
    <row r="47" spans="1:16" ht="13.2">
      <c r="A47" s="392">
        <v>39</v>
      </c>
      <c r="B47" s="390" t="s">
        <v>73</v>
      </c>
      <c r="C47" s="398">
        <v>0</v>
      </c>
      <c r="D47" s="398">
        <v>0</v>
      </c>
      <c r="E47" s="398">
        <v>0</v>
      </c>
      <c r="F47" s="398">
        <v>0</v>
      </c>
      <c r="G47" s="398">
        <v>0</v>
      </c>
      <c r="H47" s="398">
        <v>0</v>
      </c>
      <c r="I47" s="398">
        <v>0</v>
      </c>
      <c r="J47" s="398">
        <v>0</v>
      </c>
      <c r="K47" s="398">
        <v>0</v>
      </c>
      <c r="L47" s="398">
        <v>0</v>
      </c>
      <c r="M47" s="398">
        <v>0</v>
      </c>
      <c r="N47" s="398">
        <v>0</v>
      </c>
      <c r="O47" s="398">
        <v>0</v>
      </c>
      <c r="P47" s="394">
        <f t="shared" si="2"/>
        <v>0</v>
      </c>
    </row>
    <row r="48" spans="1:16" ht="13.2">
      <c r="A48" s="392">
        <v>40</v>
      </c>
      <c r="B48" s="390" t="s">
        <v>74</v>
      </c>
      <c r="C48" s="398">
        <v>0</v>
      </c>
      <c r="D48" s="398">
        <v>0</v>
      </c>
      <c r="E48" s="398">
        <v>0</v>
      </c>
      <c r="F48" s="398">
        <v>0</v>
      </c>
      <c r="G48" s="398">
        <v>0</v>
      </c>
      <c r="H48" s="398">
        <v>0</v>
      </c>
      <c r="I48" s="398">
        <v>0</v>
      </c>
      <c r="J48" s="398">
        <v>0</v>
      </c>
      <c r="K48" s="398">
        <v>0</v>
      </c>
      <c r="L48" s="398">
        <v>0</v>
      </c>
      <c r="M48" s="398">
        <v>0</v>
      </c>
      <c r="N48" s="398">
        <v>0</v>
      </c>
      <c r="O48" s="398">
        <v>0</v>
      </c>
      <c r="P48" s="394">
        <f t="shared" si="2"/>
        <v>0</v>
      </c>
    </row>
    <row r="49" spans="1:16" ht="13.2">
      <c r="A49" s="392">
        <v>41</v>
      </c>
      <c r="B49" s="390" t="s">
        <v>75</v>
      </c>
      <c r="C49" s="398">
        <v>0</v>
      </c>
      <c r="D49" s="398">
        <v>0</v>
      </c>
      <c r="E49" s="398">
        <v>0</v>
      </c>
      <c r="F49" s="398">
        <v>0</v>
      </c>
      <c r="G49" s="398">
        <v>0</v>
      </c>
      <c r="H49" s="398">
        <v>0</v>
      </c>
      <c r="I49" s="398">
        <v>0</v>
      </c>
      <c r="J49" s="398">
        <v>0</v>
      </c>
      <c r="K49" s="398">
        <v>0</v>
      </c>
      <c r="L49" s="398">
        <v>0</v>
      </c>
      <c r="M49" s="398">
        <v>0</v>
      </c>
      <c r="N49" s="398">
        <v>0</v>
      </c>
      <c r="O49" s="398">
        <v>0</v>
      </c>
      <c r="P49" s="394">
        <f t="shared" si="2"/>
        <v>0</v>
      </c>
    </row>
    <row r="50" spans="1:16" ht="13.2">
      <c r="A50" s="392">
        <v>42</v>
      </c>
      <c r="B50" s="390" t="s">
        <v>76</v>
      </c>
      <c r="C50" s="398">
        <v>0</v>
      </c>
      <c r="D50" s="398">
        <v>0</v>
      </c>
      <c r="E50" s="398">
        <v>0</v>
      </c>
      <c r="F50" s="398">
        <v>0</v>
      </c>
      <c r="G50" s="398">
        <v>0</v>
      </c>
      <c r="H50" s="398">
        <v>0</v>
      </c>
      <c r="I50" s="398">
        <v>0</v>
      </c>
      <c r="J50" s="398">
        <v>0</v>
      </c>
      <c r="K50" s="398">
        <v>0</v>
      </c>
      <c r="L50" s="398">
        <v>0</v>
      </c>
      <c r="M50" s="398">
        <v>0</v>
      </c>
      <c r="N50" s="398">
        <v>0</v>
      </c>
      <c r="O50" s="398">
        <v>0</v>
      </c>
      <c r="P50" s="394">
        <f t="shared" si="2"/>
        <v>0</v>
      </c>
    </row>
    <row r="51" spans="1:16" ht="13.2">
      <c r="A51" s="392">
        <v>43</v>
      </c>
      <c r="B51" s="390" t="s">
        <v>77</v>
      </c>
      <c r="C51" s="398">
        <v>0</v>
      </c>
      <c r="D51" s="398">
        <v>0</v>
      </c>
      <c r="E51" s="398">
        <v>0</v>
      </c>
      <c r="F51" s="398">
        <v>0</v>
      </c>
      <c r="G51" s="398">
        <v>0</v>
      </c>
      <c r="H51" s="398">
        <v>0</v>
      </c>
      <c r="I51" s="398">
        <v>0</v>
      </c>
      <c r="J51" s="398">
        <v>0</v>
      </c>
      <c r="K51" s="398">
        <v>0</v>
      </c>
      <c r="L51" s="398">
        <v>0</v>
      </c>
      <c r="M51" s="398">
        <v>0</v>
      </c>
      <c r="N51" s="398">
        <v>0</v>
      </c>
      <c r="O51" s="398">
        <v>0</v>
      </c>
      <c r="P51" s="394">
        <f t="shared" si="2"/>
        <v>0</v>
      </c>
    </row>
    <row r="52" spans="1:16" ht="13.2">
      <c r="A52" s="392">
        <v>44</v>
      </c>
      <c r="B52" s="390" t="s">
        <v>78</v>
      </c>
      <c r="C52" s="398">
        <v>0</v>
      </c>
      <c r="D52" s="398">
        <v>0</v>
      </c>
      <c r="E52" s="398">
        <v>0</v>
      </c>
      <c r="F52" s="398">
        <v>0</v>
      </c>
      <c r="G52" s="398">
        <v>0</v>
      </c>
      <c r="H52" s="398">
        <v>0</v>
      </c>
      <c r="I52" s="398">
        <v>0</v>
      </c>
      <c r="J52" s="398">
        <v>0</v>
      </c>
      <c r="K52" s="398">
        <v>0</v>
      </c>
      <c r="L52" s="398">
        <v>0</v>
      </c>
      <c r="M52" s="398">
        <v>0</v>
      </c>
      <c r="N52" s="398">
        <v>0</v>
      </c>
      <c r="O52" s="398">
        <v>0</v>
      </c>
      <c r="P52" s="394">
        <f t="shared" si="2"/>
        <v>0</v>
      </c>
    </row>
    <row r="53" spans="1:16" ht="13.2">
      <c r="A53" s="392">
        <v>45</v>
      </c>
      <c r="B53" s="390" t="s">
        <v>79</v>
      </c>
      <c r="C53" s="398">
        <v>0</v>
      </c>
      <c r="D53" s="398">
        <v>0</v>
      </c>
      <c r="E53" s="398">
        <v>0</v>
      </c>
      <c r="F53" s="398">
        <v>0</v>
      </c>
      <c r="G53" s="398">
        <v>0</v>
      </c>
      <c r="H53" s="398">
        <v>0</v>
      </c>
      <c r="I53" s="398">
        <v>0</v>
      </c>
      <c r="J53" s="398">
        <v>0</v>
      </c>
      <c r="K53" s="398">
        <v>0</v>
      </c>
      <c r="L53" s="398">
        <v>0</v>
      </c>
      <c r="M53" s="398">
        <v>0</v>
      </c>
      <c r="N53" s="398">
        <v>0</v>
      </c>
      <c r="O53" s="398">
        <v>0</v>
      </c>
      <c r="P53" s="394">
        <f t="shared" si="2"/>
        <v>0</v>
      </c>
    </row>
    <row r="54" spans="1:16" ht="13.2">
      <c r="A54" s="392">
        <v>46</v>
      </c>
      <c r="B54" s="390" t="s">
        <v>80</v>
      </c>
      <c r="C54" s="398">
        <v>0</v>
      </c>
      <c r="D54" s="398">
        <v>0</v>
      </c>
      <c r="E54" s="398">
        <v>0</v>
      </c>
      <c r="F54" s="398">
        <v>0</v>
      </c>
      <c r="G54" s="398">
        <v>0</v>
      </c>
      <c r="H54" s="398">
        <v>0</v>
      </c>
      <c r="I54" s="398">
        <v>0</v>
      </c>
      <c r="J54" s="398">
        <v>0</v>
      </c>
      <c r="K54" s="398">
        <v>0</v>
      </c>
      <c r="L54" s="398">
        <v>0</v>
      </c>
      <c r="M54" s="398">
        <v>0</v>
      </c>
      <c r="N54" s="398">
        <v>0</v>
      </c>
      <c r="O54" s="398">
        <v>0</v>
      </c>
      <c r="P54" s="394">
        <f t="shared" si="2"/>
        <v>0</v>
      </c>
    </row>
    <row r="55" spans="1:16" ht="13.2">
      <c r="A55" s="392">
        <v>47</v>
      </c>
      <c r="B55" s="390" t="s">
        <v>1837</v>
      </c>
      <c r="C55" s="398">
        <v>0</v>
      </c>
      <c r="D55" s="398">
        <v>0</v>
      </c>
      <c r="E55" s="398">
        <v>0</v>
      </c>
      <c r="F55" s="398">
        <v>0</v>
      </c>
      <c r="G55" s="398">
        <v>0</v>
      </c>
      <c r="H55" s="398">
        <v>0</v>
      </c>
      <c r="I55" s="398">
        <v>0</v>
      </c>
      <c r="J55" s="398">
        <v>0</v>
      </c>
      <c r="K55" s="398">
        <v>0</v>
      </c>
      <c r="L55" s="398">
        <v>0</v>
      </c>
      <c r="M55" s="398">
        <v>0</v>
      </c>
      <c r="N55" s="398">
        <v>0</v>
      </c>
      <c r="O55" s="398">
        <v>0</v>
      </c>
      <c r="P55" s="394">
        <f t="shared" si="2"/>
        <v>0</v>
      </c>
    </row>
    <row r="56" spans="1:16" ht="13.2">
      <c r="A56" s="392">
        <v>48</v>
      </c>
      <c r="B56" s="390" t="s">
        <v>82</v>
      </c>
      <c r="C56" s="398">
        <v>0</v>
      </c>
      <c r="D56" s="398">
        <v>0</v>
      </c>
      <c r="E56" s="398">
        <v>0</v>
      </c>
      <c r="F56" s="398">
        <v>0</v>
      </c>
      <c r="G56" s="398">
        <v>0</v>
      </c>
      <c r="H56" s="398">
        <v>0</v>
      </c>
      <c r="I56" s="398">
        <v>0</v>
      </c>
      <c r="J56" s="398">
        <v>0</v>
      </c>
      <c r="K56" s="398">
        <v>0</v>
      </c>
      <c r="L56" s="398">
        <v>0</v>
      </c>
      <c r="M56" s="398">
        <v>0</v>
      </c>
      <c r="N56" s="398">
        <v>0</v>
      </c>
      <c r="O56" s="398">
        <v>0</v>
      </c>
      <c r="P56" s="394">
        <f t="shared" si="2"/>
        <v>0</v>
      </c>
    </row>
    <row r="57" spans="1:16" ht="13.2">
      <c r="A57" s="392">
        <v>49</v>
      </c>
      <c r="B57" s="390" t="s">
        <v>83</v>
      </c>
      <c r="C57" s="398">
        <v>0</v>
      </c>
      <c r="D57" s="398">
        <v>0</v>
      </c>
      <c r="E57" s="398">
        <v>0</v>
      </c>
      <c r="F57" s="398">
        <v>0</v>
      </c>
      <c r="G57" s="398">
        <v>0</v>
      </c>
      <c r="H57" s="398">
        <v>0</v>
      </c>
      <c r="I57" s="398">
        <v>0</v>
      </c>
      <c r="J57" s="398">
        <v>0</v>
      </c>
      <c r="K57" s="398">
        <v>0</v>
      </c>
      <c r="L57" s="398">
        <v>0</v>
      </c>
      <c r="M57" s="398">
        <v>0</v>
      </c>
      <c r="N57" s="398">
        <v>0</v>
      </c>
      <c r="O57" s="398">
        <v>0</v>
      </c>
      <c r="P57" s="394">
        <f t="shared" si="2"/>
        <v>0</v>
      </c>
    </row>
    <row r="58" spans="1:16" ht="13.2">
      <c r="A58" s="392">
        <v>50</v>
      </c>
      <c r="B58" s="390" t="s">
        <v>84</v>
      </c>
      <c r="C58" s="398">
        <v>0</v>
      </c>
      <c r="D58" s="398">
        <v>0</v>
      </c>
      <c r="E58" s="398">
        <v>0</v>
      </c>
      <c r="F58" s="398">
        <v>0</v>
      </c>
      <c r="G58" s="398">
        <v>0</v>
      </c>
      <c r="H58" s="398">
        <v>0</v>
      </c>
      <c r="I58" s="398">
        <v>0</v>
      </c>
      <c r="J58" s="398">
        <v>0</v>
      </c>
      <c r="K58" s="398">
        <v>0</v>
      </c>
      <c r="L58" s="398">
        <v>0</v>
      </c>
      <c r="M58" s="398">
        <v>0</v>
      </c>
      <c r="N58" s="398">
        <v>0</v>
      </c>
      <c r="O58" s="398">
        <v>0</v>
      </c>
      <c r="P58" s="394">
        <f t="shared" si="2"/>
        <v>0</v>
      </c>
    </row>
    <row r="59" spans="1:16" ht="13.2">
      <c r="A59" s="392">
        <v>51</v>
      </c>
      <c r="B59" s="390" t="s">
        <v>85</v>
      </c>
      <c r="C59" s="398">
        <v>0</v>
      </c>
      <c r="D59" s="398">
        <v>0</v>
      </c>
      <c r="E59" s="398">
        <v>0</v>
      </c>
      <c r="F59" s="398">
        <v>0</v>
      </c>
      <c r="G59" s="398">
        <v>0</v>
      </c>
      <c r="H59" s="398">
        <v>0</v>
      </c>
      <c r="I59" s="398">
        <v>0</v>
      </c>
      <c r="J59" s="398">
        <v>0</v>
      </c>
      <c r="K59" s="398">
        <v>0</v>
      </c>
      <c r="L59" s="398">
        <v>0</v>
      </c>
      <c r="M59" s="398">
        <v>0</v>
      </c>
      <c r="N59" s="398">
        <v>0</v>
      </c>
      <c r="O59" s="398">
        <v>0</v>
      </c>
      <c r="P59" s="394">
        <f t="shared" si="2"/>
        <v>0</v>
      </c>
    </row>
    <row r="60" spans="1:16" ht="13.2">
      <c r="A60" s="389"/>
      <c r="B60" s="390"/>
      <c r="C60" s="390"/>
      <c r="D60" s="390"/>
      <c r="E60" s="390"/>
      <c r="F60" s="390"/>
      <c r="G60" s="390"/>
      <c r="H60" s="390"/>
      <c r="I60" s="390"/>
      <c r="J60" s="390"/>
      <c r="K60" s="390"/>
      <c r="L60" s="390"/>
      <c r="M60" s="390"/>
      <c r="N60" s="390"/>
      <c r="O60" s="390"/>
      <c r="P60" s="391"/>
    </row>
    <row r="61" spans="1:16" ht="13.2">
      <c r="A61" s="389"/>
      <c r="B61" s="395" t="s">
        <v>1838</v>
      </c>
      <c r="C61" s="396">
        <f t="shared" ref="C61:O61" si="3">SUM(C18:C59)</f>
        <v>0</v>
      </c>
      <c r="D61" s="396">
        <f t="shared" si="3"/>
        <v>0</v>
      </c>
      <c r="E61" s="396">
        <f t="shared" si="3"/>
        <v>0</v>
      </c>
      <c r="F61" s="396">
        <f t="shared" si="3"/>
        <v>0</v>
      </c>
      <c r="G61" s="396">
        <f t="shared" si="3"/>
        <v>0</v>
      </c>
      <c r="H61" s="396">
        <f t="shared" si="3"/>
        <v>0</v>
      </c>
      <c r="I61" s="396">
        <f t="shared" si="3"/>
        <v>0</v>
      </c>
      <c r="J61" s="396">
        <f t="shared" si="3"/>
        <v>0</v>
      </c>
      <c r="K61" s="396">
        <f t="shared" si="3"/>
        <v>0</v>
      </c>
      <c r="L61" s="396">
        <f t="shared" si="3"/>
        <v>0</v>
      </c>
      <c r="M61" s="396">
        <f t="shared" si="3"/>
        <v>0</v>
      </c>
      <c r="N61" s="396">
        <f t="shared" si="3"/>
        <v>0</v>
      </c>
      <c r="O61" s="396">
        <f t="shared" si="3"/>
        <v>0</v>
      </c>
      <c r="P61" s="397">
        <f t="shared" ref="P61:P72" si="4">SUM(D61:O61)</f>
        <v>0</v>
      </c>
    </row>
    <row r="62" spans="1:16" ht="13.2">
      <c r="A62" s="389"/>
      <c r="B62" s="390"/>
      <c r="C62" s="390"/>
      <c r="D62" s="390"/>
      <c r="E62" s="390"/>
      <c r="F62" s="390"/>
      <c r="G62" s="390"/>
      <c r="H62" s="390"/>
      <c r="I62" s="390"/>
      <c r="J62" s="390"/>
      <c r="K62" s="390"/>
      <c r="L62" s="390"/>
      <c r="M62" s="390"/>
      <c r="N62" s="390"/>
      <c r="O62" s="390"/>
      <c r="P62" s="400"/>
    </row>
    <row r="63" spans="1:16" ht="13.2">
      <c r="A63" s="392">
        <v>60</v>
      </c>
      <c r="B63" s="390" t="s">
        <v>1839</v>
      </c>
      <c r="C63" s="393">
        <v>0</v>
      </c>
      <c r="D63" s="393">
        <v>0</v>
      </c>
      <c r="E63" s="393">
        <v>0</v>
      </c>
      <c r="F63" s="393">
        <v>0</v>
      </c>
      <c r="G63" s="393">
        <v>0</v>
      </c>
      <c r="H63" s="393">
        <v>0</v>
      </c>
      <c r="I63" s="393">
        <v>0</v>
      </c>
      <c r="J63" s="393">
        <v>0</v>
      </c>
      <c r="K63" s="393">
        <v>0</v>
      </c>
      <c r="L63" s="393">
        <v>0</v>
      </c>
      <c r="M63" s="393">
        <v>0</v>
      </c>
      <c r="N63" s="393">
        <v>0</v>
      </c>
      <c r="O63" s="393">
        <v>0</v>
      </c>
      <c r="P63" s="397">
        <f t="shared" si="4"/>
        <v>0</v>
      </c>
    </row>
    <row r="64" spans="1:16" ht="13.2">
      <c r="A64" s="392">
        <v>61</v>
      </c>
      <c r="B64" s="390" t="s">
        <v>97</v>
      </c>
      <c r="C64" s="393">
        <v>0</v>
      </c>
      <c r="D64" s="393">
        <v>0</v>
      </c>
      <c r="E64" s="393">
        <v>0</v>
      </c>
      <c r="F64" s="393">
        <v>0</v>
      </c>
      <c r="G64" s="393">
        <v>0</v>
      </c>
      <c r="H64" s="393">
        <v>0</v>
      </c>
      <c r="I64" s="393">
        <v>0</v>
      </c>
      <c r="J64" s="393">
        <v>0</v>
      </c>
      <c r="K64" s="393">
        <v>0</v>
      </c>
      <c r="L64" s="393">
        <v>0</v>
      </c>
      <c r="M64" s="393">
        <v>0</v>
      </c>
      <c r="N64" s="393">
        <v>0</v>
      </c>
      <c r="O64" s="393">
        <v>0</v>
      </c>
      <c r="P64" s="397">
        <f t="shared" si="4"/>
        <v>0</v>
      </c>
    </row>
    <row r="65" spans="1:16" ht="13.2">
      <c r="A65" s="392">
        <v>62</v>
      </c>
      <c r="B65" s="390" t="s">
        <v>1840</v>
      </c>
      <c r="C65" s="393">
        <v>0</v>
      </c>
      <c r="D65" s="393">
        <v>0</v>
      </c>
      <c r="E65" s="393">
        <v>0</v>
      </c>
      <c r="F65" s="393">
        <v>0</v>
      </c>
      <c r="G65" s="393">
        <v>0</v>
      </c>
      <c r="H65" s="393">
        <v>0</v>
      </c>
      <c r="I65" s="393">
        <v>0</v>
      </c>
      <c r="J65" s="393">
        <v>0</v>
      </c>
      <c r="K65" s="393">
        <v>0</v>
      </c>
      <c r="L65" s="393">
        <v>0</v>
      </c>
      <c r="M65" s="393">
        <v>0</v>
      </c>
      <c r="N65" s="393">
        <v>0</v>
      </c>
      <c r="O65" s="393">
        <v>0</v>
      </c>
      <c r="P65" s="397">
        <f t="shared" si="4"/>
        <v>0</v>
      </c>
    </row>
    <row r="66" spans="1:16" ht="13.2">
      <c r="A66" s="392">
        <v>63</v>
      </c>
      <c r="B66" s="390" t="s">
        <v>1841</v>
      </c>
      <c r="C66" s="393">
        <v>0</v>
      </c>
      <c r="D66" s="393">
        <v>0</v>
      </c>
      <c r="E66" s="393">
        <v>0</v>
      </c>
      <c r="F66" s="393">
        <v>0</v>
      </c>
      <c r="G66" s="393">
        <v>0</v>
      </c>
      <c r="H66" s="393">
        <v>0</v>
      </c>
      <c r="I66" s="393">
        <v>0</v>
      </c>
      <c r="J66" s="393">
        <v>0</v>
      </c>
      <c r="K66" s="393">
        <v>0</v>
      </c>
      <c r="L66" s="393">
        <v>0</v>
      </c>
      <c r="M66" s="393">
        <v>0</v>
      </c>
      <c r="N66" s="393">
        <v>0</v>
      </c>
      <c r="O66" s="393">
        <v>0</v>
      </c>
      <c r="P66" s="397">
        <f t="shared" si="4"/>
        <v>0</v>
      </c>
    </row>
    <row r="67" spans="1:16" ht="13.2">
      <c r="A67" s="392">
        <v>64</v>
      </c>
      <c r="B67" s="390" t="s">
        <v>1842</v>
      </c>
      <c r="C67" s="393">
        <v>0</v>
      </c>
      <c r="D67" s="393">
        <v>0</v>
      </c>
      <c r="E67" s="393">
        <v>0</v>
      </c>
      <c r="F67" s="393">
        <v>0</v>
      </c>
      <c r="G67" s="393">
        <v>0</v>
      </c>
      <c r="H67" s="393">
        <v>0</v>
      </c>
      <c r="I67" s="393">
        <v>0</v>
      </c>
      <c r="J67" s="393">
        <v>0</v>
      </c>
      <c r="K67" s="393">
        <v>0</v>
      </c>
      <c r="L67" s="393">
        <v>0</v>
      </c>
      <c r="M67" s="393">
        <v>0</v>
      </c>
      <c r="N67" s="393">
        <v>0</v>
      </c>
      <c r="O67" s="393">
        <v>0</v>
      </c>
      <c r="P67" s="397">
        <f t="shared" si="4"/>
        <v>0</v>
      </c>
    </row>
    <row r="68" spans="1:16" ht="13.2">
      <c r="A68" s="392">
        <v>65</v>
      </c>
      <c r="B68" s="390" t="s">
        <v>1843</v>
      </c>
      <c r="C68" s="393">
        <v>0</v>
      </c>
      <c r="D68" s="393">
        <v>0</v>
      </c>
      <c r="E68" s="393">
        <v>0</v>
      </c>
      <c r="F68" s="393">
        <v>0</v>
      </c>
      <c r="G68" s="393">
        <v>0</v>
      </c>
      <c r="H68" s="393">
        <v>0</v>
      </c>
      <c r="I68" s="393">
        <v>0</v>
      </c>
      <c r="J68" s="393">
        <v>0</v>
      </c>
      <c r="K68" s="393">
        <v>0</v>
      </c>
      <c r="L68" s="393">
        <v>0</v>
      </c>
      <c r="M68" s="393">
        <v>0</v>
      </c>
      <c r="N68" s="393">
        <v>0</v>
      </c>
      <c r="O68" s="393">
        <v>0</v>
      </c>
      <c r="P68" s="397">
        <f t="shared" si="4"/>
        <v>0</v>
      </c>
    </row>
    <row r="69" spans="1:16" ht="13.2">
      <c r="A69" s="392">
        <v>66</v>
      </c>
      <c r="B69" s="390" t="s">
        <v>102</v>
      </c>
      <c r="C69" s="393">
        <v>0</v>
      </c>
      <c r="D69" s="393">
        <v>0</v>
      </c>
      <c r="E69" s="393">
        <v>0</v>
      </c>
      <c r="F69" s="393">
        <v>0</v>
      </c>
      <c r="G69" s="393">
        <v>0</v>
      </c>
      <c r="H69" s="393">
        <v>0</v>
      </c>
      <c r="I69" s="393">
        <v>0</v>
      </c>
      <c r="J69" s="393">
        <v>0</v>
      </c>
      <c r="K69" s="393">
        <v>0</v>
      </c>
      <c r="L69" s="393">
        <v>0</v>
      </c>
      <c r="M69" s="393">
        <v>0</v>
      </c>
      <c r="N69" s="393">
        <v>0</v>
      </c>
      <c r="O69" s="393">
        <v>0</v>
      </c>
      <c r="P69" s="397">
        <f t="shared" si="4"/>
        <v>0</v>
      </c>
    </row>
    <row r="70" spans="1:16" ht="13.2">
      <c r="A70" s="392">
        <v>67</v>
      </c>
      <c r="B70" s="390" t="s">
        <v>1844</v>
      </c>
      <c r="C70" s="393">
        <v>0</v>
      </c>
      <c r="D70" s="393">
        <v>0</v>
      </c>
      <c r="E70" s="393">
        <v>0</v>
      </c>
      <c r="F70" s="393">
        <v>0</v>
      </c>
      <c r="G70" s="393">
        <v>0</v>
      </c>
      <c r="H70" s="393">
        <v>0</v>
      </c>
      <c r="I70" s="393">
        <v>0</v>
      </c>
      <c r="J70" s="393">
        <v>0</v>
      </c>
      <c r="K70" s="393">
        <v>0</v>
      </c>
      <c r="L70" s="393">
        <v>0</v>
      </c>
      <c r="M70" s="393">
        <v>0</v>
      </c>
      <c r="N70" s="393">
        <v>0</v>
      </c>
      <c r="O70" s="393">
        <v>0</v>
      </c>
      <c r="P70" s="397">
        <f t="shared" si="4"/>
        <v>0</v>
      </c>
    </row>
    <row r="71" spans="1:16" ht="13.2">
      <c r="A71" s="392">
        <v>68</v>
      </c>
      <c r="B71" s="399" t="s">
        <v>1845</v>
      </c>
      <c r="C71" s="393">
        <v>0</v>
      </c>
      <c r="D71" s="393">
        <v>0</v>
      </c>
      <c r="E71" s="393">
        <v>0</v>
      </c>
      <c r="F71" s="393">
        <v>0</v>
      </c>
      <c r="G71" s="393">
        <v>0</v>
      </c>
      <c r="H71" s="393">
        <v>0</v>
      </c>
      <c r="I71" s="393">
        <v>0</v>
      </c>
      <c r="J71" s="393">
        <v>0</v>
      </c>
      <c r="K71" s="393">
        <v>0</v>
      </c>
      <c r="L71" s="393">
        <v>0</v>
      </c>
      <c r="M71" s="393">
        <v>0</v>
      </c>
      <c r="N71" s="393">
        <v>0</v>
      </c>
      <c r="O71" s="393">
        <v>0</v>
      </c>
      <c r="P71" s="397">
        <f t="shared" si="4"/>
        <v>0</v>
      </c>
    </row>
    <row r="72" spans="1:16" ht="13.2">
      <c r="A72" s="392">
        <v>69</v>
      </c>
      <c r="B72" s="390" t="s">
        <v>105</v>
      </c>
      <c r="C72" s="393">
        <v>0</v>
      </c>
      <c r="D72" s="393">
        <v>0</v>
      </c>
      <c r="E72" s="393">
        <v>0</v>
      </c>
      <c r="F72" s="393">
        <v>0</v>
      </c>
      <c r="G72" s="393">
        <v>0</v>
      </c>
      <c r="H72" s="393">
        <v>0</v>
      </c>
      <c r="I72" s="393">
        <v>0</v>
      </c>
      <c r="J72" s="393">
        <v>0</v>
      </c>
      <c r="K72" s="393">
        <v>0</v>
      </c>
      <c r="L72" s="393">
        <v>0</v>
      </c>
      <c r="M72" s="393">
        <v>0</v>
      </c>
      <c r="N72" s="393">
        <v>0</v>
      </c>
      <c r="O72" s="393">
        <v>0</v>
      </c>
      <c r="P72" s="397">
        <f t="shared" si="4"/>
        <v>0</v>
      </c>
    </row>
    <row r="73" spans="1:16" ht="13.2">
      <c r="A73" s="389"/>
      <c r="B73" s="390"/>
      <c r="C73" s="390"/>
      <c r="D73" s="390"/>
      <c r="E73" s="390"/>
      <c r="F73" s="390"/>
      <c r="G73" s="390"/>
      <c r="H73" s="390"/>
      <c r="I73" s="390"/>
      <c r="J73" s="390"/>
      <c r="K73" s="390"/>
      <c r="L73" s="390"/>
      <c r="M73" s="390"/>
      <c r="N73" s="390"/>
      <c r="O73" s="390"/>
      <c r="P73" s="391"/>
    </row>
    <row r="74" spans="1:16" s="401" customFormat="1" ht="13.2">
      <c r="A74" s="389"/>
      <c r="B74" s="395" t="s">
        <v>1846</v>
      </c>
      <c r="C74" s="396">
        <f>SUM(C63:C72)</f>
        <v>0</v>
      </c>
      <c r="D74" s="396">
        <f t="shared" ref="D74:O74" si="5">SUM(D63:D72)</f>
        <v>0</v>
      </c>
      <c r="E74" s="396">
        <f t="shared" si="5"/>
        <v>0</v>
      </c>
      <c r="F74" s="396">
        <f t="shared" si="5"/>
        <v>0</v>
      </c>
      <c r="G74" s="396">
        <f t="shared" si="5"/>
        <v>0</v>
      </c>
      <c r="H74" s="396">
        <f t="shared" si="5"/>
        <v>0</v>
      </c>
      <c r="I74" s="396">
        <f t="shared" si="5"/>
        <v>0</v>
      </c>
      <c r="J74" s="396">
        <f t="shared" si="5"/>
        <v>0</v>
      </c>
      <c r="K74" s="396">
        <f t="shared" si="5"/>
        <v>0</v>
      </c>
      <c r="L74" s="396">
        <f t="shared" si="5"/>
        <v>0</v>
      </c>
      <c r="M74" s="396">
        <f t="shared" si="5"/>
        <v>0</v>
      </c>
      <c r="N74" s="396">
        <f t="shared" si="5"/>
        <v>0</v>
      </c>
      <c r="O74" s="396">
        <f t="shared" si="5"/>
        <v>0</v>
      </c>
      <c r="P74" s="397">
        <f>SUM(D74:O74)</f>
        <v>0</v>
      </c>
    </row>
    <row r="75" spans="1:16" ht="13.2">
      <c r="A75" s="389"/>
      <c r="B75" s="390"/>
      <c r="C75" s="390"/>
      <c r="D75" s="390"/>
      <c r="E75" s="390"/>
      <c r="F75" s="390"/>
      <c r="G75" s="390"/>
      <c r="H75" s="390"/>
      <c r="I75" s="390"/>
      <c r="J75" s="390"/>
      <c r="K75" s="390"/>
      <c r="L75" s="390"/>
      <c r="M75" s="390"/>
      <c r="N75" s="390"/>
      <c r="O75" s="390"/>
      <c r="P75" s="391"/>
    </row>
    <row r="76" spans="1:16" s="401" customFormat="1" ht="24">
      <c r="A76" s="389"/>
      <c r="B76" s="395" t="s">
        <v>1847</v>
      </c>
      <c r="C76" s="396">
        <f>C74+C61</f>
        <v>0</v>
      </c>
      <c r="D76" s="396">
        <f t="shared" ref="D76:P76" si="6">D74+D61</f>
        <v>0</v>
      </c>
      <c r="E76" s="396">
        <f t="shared" si="6"/>
        <v>0</v>
      </c>
      <c r="F76" s="396">
        <f t="shared" si="6"/>
        <v>0</v>
      </c>
      <c r="G76" s="396">
        <f t="shared" si="6"/>
        <v>0</v>
      </c>
      <c r="H76" s="396">
        <f t="shared" si="6"/>
        <v>0</v>
      </c>
      <c r="I76" s="396">
        <f t="shared" si="6"/>
        <v>0</v>
      </c>
      <c r="J76" s="396">
        <f t="shared" si="6"/>
        <v>0</v>
      </c>
      <c r="K76" s="396">
        <f t="shared" si="6"/>
        <v>0</v>
      </c>
      <c r="L76" s="396">
        <f t="shared" si="6"/>
        <v>0</v>
      </c>
      <c r="M76" s="396">
        <f t="shared" si="6"/>
        <v>0</v>
      </c>
      <c r="N76" s="396">
        <f t="shared" si="6"/>
        <v>0</v>
      </c>
      <c r="O76" s="396">
        <f t="shared" si="6"/>
        <v>0</v>
      </c>
      <c r="P76" s="397">
        <f t="shared" si="6"/>
        <v>0</v>
      </c>
    </row>
    <row r="77" spans="1:16" ht="13.2">
      <c r="A77" s="389"/>
      <c r="B77" s="390"/>
      <c r="C77" s="390"/>
      <c r="D77" s="390"/>
      <c r="E77" s="390"/>
      <c r="F77" s="390"/>
      <c r="G77" s="390"/>
      <c r="H77" s="390"/>
      <c r="I77" s="390"/>
      <c r="J77" s="390"/>
      <c r="K77" s="390"/>
      <c r="L77" s="390"/>
      <c r="M77" s="390"/>
      <c r="N77" s="390"/>
      <c r="O77" s="390"/>
      <c r="P77" s="391"/>
    </row>
    <row r="78" spans="1:16" ht="13.2">
      <c r="A78" s="392">
        <v>70</v>
      </c>
      <c r="B78" s="390" t="s">
        <v>1848</v>
      </c>
      <c r="C78" s="393">
        <v>0</v>
      </c>
      <c r="D78" s="393">
        <v>0</v>
      </c>
      <c r="E78" s="393">
        <v>0</v>
      </c>
      <c r="F78" s="393">
        <v>0</v>
      </c>
      <c r="G78" s="393">
        <v>0</v>
      </c>
      <c r="H78" s="393">
        <v>0</v>
      </c>
      <c r="I78" s="393">
        <v>0</v>
      </c>
      <c r="J78" s="393">
        <v>0</v>
      </c>
      <c r="K78" s="393">
        <v>0</v>
      </c>
      <c r="L78" s="393">
        <v>0</v>
      </c>
      <c r="M78" s="393">
        <v>0</v>
      </c>
      <c r="N78" s="393">
        <v>0</v>
      </c>
      <c r="O78" s="393">
        <v>0</v>
      </c>
      <c r="P78" s="397">
        <f>SUM(D78:O78)</f>
        <v>0</v>
      </c>
    </row>
    <row r="79" spans="1:16" ht="13.2">
      <c r="A79" s="392">
        <v>71</v>
      </c>
      <c r="B79" s="390" t="s">
        <v>110</v>
      </c>
      <c r="C79" s="393">
        <v>0</v>
      </c>
      <c r="D79" s="393">
        <v>0</v>
      </c>
      <c r="E79" s="393">
        <v>0</v>
      </c>
      <c r="F79" s="393">
        <v>0</v>
      </c>
      <c r="G79" s="393">
        <v>0</v>
      </c>
      <c r="H79" s="393">
        <v>0</v>
      </c>
      <c r="I79" s="393">
        <v>0</v>
      </c>
      <c r="J79" s="393">
        <v>0</v>
      </c>
      <c r="K79" s="393">
        <v>0</v>
      </c>
      <c r="L79" s="393">
        <v>0</v>
      </c>
      <c r="M79" s="393">
        <v>0</v>
      </c>
      <c r="N79" s="393">
        <v>0</v>
      </c>
      <c r="O79" s="393">
        <v>0</v>
      </c>
      <c r="P79" s="397">
        <f>SUM(D79:O79)</f>
        <v>0</v>
      </c>
    </row>
    <row r="80" spans="1:16" ht="13.2">
      <c r="A80" s="392">
        <v>72</v>
      </c>
      <c r="B80" s="390" t="s">
        <v>111</v>
      </c>
      <c r="C80" s="393">
        <v>0</v>
      </c>
      <c r="D80" s="393">
        <v>0</v>
      </c>
      <c r="E80" s="393">
        <v>0</v>
      </c>
      <c r="F80" s="393">
        <v>0</v>
      </c>
      <c r="G80" s="393">
        <v>0</v>
      </c>
      <c r="H80" s="393">
        <v>0</v>
      </c>
      <c r="I80" s="393">
        <v>0</v>
      </c>
      <c r="J80" s="393">
        <v>0</v>
      </c>
      <c r="K80" s="393">
        <v>0</v>
      </c>
      <c r="L80" s="393">
        <v>0</v>
      </c>
      <c r="M80" s="393">
        <v>0</v>
      </c>
      <c r="N80" s="393">
        <v>0</v>
      </c>
      <c r="O80" s="393">
        <v>0</v>
      </c>
      <c r="P80" s="397">
        <f>SUM(D80:O80)</f>
        <v>0</v>
      </c>
    </row>
    <row r="81" spans="1:16" ht="13.2">
      <c r="A81" s="402"/>
      <c r="B81" s="395"/>
      <c r="C81" s="395"/>
      <c r="D81" s="395"/>
      <c r="E81" s="395"/>
      <c r="F81" s="395"/>
      <c r="G81" s="395"/>
      <c r="H81" s="395"/>
      <c r="I81" s="395"/>
      <c r="J81" s="395"/>
      <c r="K81" s="395"/>
      <c r="L81" s="395"/>
      <c r="M81" s="395"/>
      <c r="N81" s="395"/>
      <c r="O81" s="395"/>
      <c r="P81" s="403"/>
    </row>
    <row r="82" spans="1:16" ht="13.2">
      <c r="A82" s="402"/>
      <c r="B82" s="395" t="s">
        <v>1849</v>
      </c>
      <c r="C82" s="396">
        <f t="shared" ref="C82:O82" si="7">SUM(C78:C80)</f>
        <v>0</v>
      </c>
      <c r="D82" s="396">
        <f t="shared" si="7"/>
        <v>0</v>
      </c>
      <c r="E82" s="396">
        <f t="shared" si="7"/>
        <v>0</v>
      </c>
      <c r="F82" s="396">
        <f t="shared" si="7"/>
        <v>0</v>
      </c>
      <c r="G82" s="396">
        <f t="shared" si="7"/>
        <v>0</v>
      </c>
      <c r="H82" s="396">
        <f t="shared" si="7"/>
        <v>0</v>
      </c>
      <c r="I82" s="396">
        <f t="shared" si="7"/>
        <v>0</v>
      </c>
      <c r="J82" s="396">
        <f t="shared" si="7"/>
        <v>0</v>
      </c>
      <c r="K82" s="396">
        <f t="shared" si="7"/>
        <v>0</v>
      </c>
      <c r="L82" s="396">
        <f t="shared" si="7"/>
        <v>0</v>
      </c>
      <c r="M82" s="396">
        <f t="shared" si="7"/>
        <v>0</v>
      </c>
      <c r="N82" s="396">
        <f t="shared" si="7"/>
        <v>0</v>
      </c>
      <c r="O82" s="396">
        <f t="shared" si="7"/>
        <v>0</v>
      </c>
      <c r="P82" s="397">
        <f>SUM(D82:O82)</f>
        <v>0</v>
      </c>
    </row>
    <row r="83" spans="1:16" ht="13.2">
      <c r="A83" s="402"/>
      <c r="B83" s="395"/>
      <c r="C83" s="395"/>
      <c r="D83" s="395"/>
      <c r="E83" s="395"/>
      <c r="F83" s="395"/>
      <c r="G83" s="395"/>
      <c r="H83" s="395"/>
      <c r="I83" s="395"/>
      <c r="J83" s="395"/>
      <c r="K83" s="395"/>
      <c r="L83" s="395"/>
      <c r="M83" s="395"/>
      <c r="N83" s="395"/>
      <c r="O83" s="395"/>
      <c r="P83" s="403"/>
    </row>
    <row r="84" spans="1:16" ht="13.2">
      <c r="A84" s="392">
        <v>80</v>
      </c>
      <c r="B84" s="390" t="s">
        <v>1722</v>
      </c>
      <c r="C84" s="393">
        <v>0</v>
      </c>
      <c r="D84" s="393">
        <v>0</v>
      </c>
      <c r="E84" s="393">
        <v>0</v>
      </c>
      <c r="F84" s="393">
        <v>0</v>
      </c>
      <c r="G84" s="393">
        <v>0</v>
      </c>
      <c r="H84" s="393">
        <v>0</v>
      </c>
      <c r="I84" s="393">
        <v>0</v>
      </c>
      <c r="J84" s="393">
        <v>0</v>
      </c>
      <c r="K84" s="393">
        <v>0</v>
      </c>
      <c r="L84" s="393">
        <v>0</v>
      </c>
      <c r="M84" s="393">
        <v>0</v>
      </c>
      <c r="N84" s="393">
        <v>0</v>
      </c>
      <c r="O84" s="393">
        <v>0</v>
      </c>
      <c r="P84" s="397">
        <f>SUM(D84:O84)</f>
        <v>0</v>
      </c>
    </row>
    <row r="85" spans="1:16" ht="13.2">
      <c r="A85" s="402"/>
      <c r="B85" s="395"/>
      <c r="C85" s="395"/>
      <c r="D85" s="395"/>
      <c r="E85" s="395"/>
      <c r="F85" s="395"/>
      <c r="G85" s="395"/>
      <c r="H85" s="395"/>
      <c r="I85" s="395"/>
      <c r="J85" s="395"/>
      <c r="K85" s="395"/>
      <c r="L85" s="395"/>
      <c r="M85" s="395"/>
      <c r="N85" s="395"/>
      <c r="O85" s="395"/>
      <c r="P85" s="403"/>
    </row>
    <row r="86" spans="1:16" ht="13.2">
      <c r="A86" s="402"/>
      <c r="B86" s="395" t="s">
        <v>1850</v>
      </c>
      <c r="C86" s="396">
        <f t="shared" ref="C86:O86" si="8">C84+C82+C76+C16</f>
        <v>0</v>
      </c>
      <c r="D86" s="396">
        <f t="shared" si="8"/>
        <v>0</v>
      </c>
      <c r="E86" s="396">
        <f t="shared" si="8"/>
        <v>0</v>
      </c>
      <c r="F86" s="396">
        <f t="shared" si="8"/>
        <v>0</v>
      </c>
      <c r="G86" s="396">
        <f t="shared" si="8"/>
        <v>0</v>
      </c>
      <c r="H86" s="396">
        <f t="shared" si="8"/>
        <v>0</v>
      </c>
      <c r="I86" s="396">
        <f t="shared" si="8"/>
        <v>0</v>
      </c>
      <c r="J86" s="396">
        <f t="shared" si="8"/>
        <v>0</v>
      </c>
      <c r="K86" s="396">
        <f t="shared" si="8"/>
        <v>0</v>
      </c>
      <c r="L86" s="396">
        <f t="shared" si="8"/>
        <v>0</v>
      </c>
      <c r="M86" s="396">
        <f t="shared" si="8"/>
        <v>0</v>
      </c>
      <c r="N86" s="396">
        <f t="shared" si="8"/>
        <v>0</v>
      </c>
      <c r="O86" s="396">
        <f t="shared" si="8"/>
        <v>0</v>
      </c>
      <c r="P86" s="397">
        <f>SUM(D86:O86)</f>
        <v>0</v>
      </c>
    </row>
    <row r="87" spans="1:16" ht="13.2">
      <c r="A87" s="402"/>
      <c r="B87" s="395"/>
      <c r="C87" s="395"/>
      <c r="D87" s="395"/>
      <c r="E87" s="395"/>
      <c r="F87" s="395"/>
      <c r="G87" s="395"/>
      <c r="H87" s="395"/>
      <c r="I87" s="395"/>
      <c r="J87" s="395"/>
      <c r="K87" s="395"/>
      <c r="L87" s="395"/>
      <c r="M87" s="395"/>
      <c r="N87" s="395"/>
      <c r="O87" s="395"/>
      <c r="P87" s="403"/>
    </row>
    <row r="88" spans="1:16" ht="13.2">
      <c r="A88" s="392">
        <v>81</v>
      </c>
      <c r="B88" s="390" t="s">
        <v>115</v>
      </c>
      <c r="C88" s="393">
        <v>0</v>
      </c>
      <c r="D88" s="393">
        <v>0</v>
      </c>
      <c r="E88" s="393">
        <v>0</v>
      </c>
      <c r="F88" s="393">
        <v>0</v>
      </c>
      <c r="G88" s="393">
        <v>0</v>
      </c>
      <c r="H88" s="393">
        <v>0</v>
      </c>
      <c r="I88" s="393">
        <v>0</v>
      </c>
      <c r="J88" s="393">
        <v>0</v>
      </c>
      <c r="K88" s="393">
        <v>0</v>
      </c>
      <c r="L88" s="393">
        <v>0</v>
      </c>
      <c r="M88" s="393">
        <v>0</v>
      </c>
      <c r="N88" s="393">
        <v>0</v>
      </c>
      <c r="O88" s="393">
        <v>0</v>
      </c>
      <c r="P88" s="397">
        <f>SUM(D88:O88)</f>
        <v>0</v>
      </c>
    </row>
    <row r="89" spans="1:16" ht="13.2">
      <c r="A89" s="392">
        <v>82</v>
      </c>
      <c r="B89" s="390" t="s">
        <v>1851</v>
      </c>
      <c r="C89" s="393">
        <v>0</v>
      </c>
      <c r="D89" s="393">
        <v>0</v>
      </c>
      <c r="E89" s="393">
        <v>0</v>
      </c>
      <c r="F89" s="393">
        <v>0</v>
      </c>
      <c r="G89" s="393">
        <v>0</v>
      </c>
      <c r="H89" s="393">
        <v>0</v>
      </c>
      <c r="I89" s="393">
        <v>0</v>
      </c>
      <c r="J89" s="393">
        <v>0</v>
      </c>
      <c r="K89" s="393">
        <v>0</v>
      </c>
      <c r="L89" s="393">
        <v>0</v>
      </c>
      <c r="M89" s="393">
        <v>0</v>
      </c>
      <c r="N89" s="393">
        <v>0</v>
      </c>
      <c r="O89" s="393">
        <v>0</v>
      </c>
      <c r="P89" s="397">
        <f>SUM(D89:O89)</f>
        <v>0</v>
      </c>
    </row>
    <row r="90" spans="1:16" ht="13.2">
      <c r="A90" s="392"/>
      <c r="B90" s="390"/>
      <c r="C90" s="393"/>
      <c r="D90" s="393"/>
      <c r="E90" s="393"/>
      <c r="F90" s="393"/>
      <c r="G90" s="393"/>
      <c r="H90" s="393"/>
      <c r="I90" s="393"/>
      <c r="J90" s="393"/>
      <c r="K90" s="393"/>
      <c r="L90" s="393"/>
      <c r="M90" s="393"/>
      <c r="N90" s="393"/>
      <c r="O90" s="393"/>
      <c r="P90" s="397"/>
    </row>
    <row r="91" spans="1:16" s="401" customFormat="1" ht="24.75" customHeight="1">
      <c r="A91" s="402"/>
      <c r="B91" s="395" t="s">
        <v>1852</v>
      </c>
      <c r="C91" s="404">
        <f>SUM(C16,C61,C74,C82,C84,C88,C89)</f>
        <v>0</v>
      </c>
      <c r="D91" s="404">
        <f t="shared" ref="D91:P91" si="9">SUM(D16,D61,D74,D82,D84,D88,D89)</f>
        <v>0</v>
      </c>
      <c r="E91" s="404">
        <f t="shared" si="9"/>
        <v>0</v>
      </c>
      <c r="F91" s="404">
        <f t="shared" si="9"/>
        <v>0</v>
      </c>
      <c r="G91" s="404">
        <f t="shared" si="9"/>
        <v>0</v>
      </c>
      <c r="H91" s="404">
        <f t="shared" si="9"/>
        <v>0</v>
      </c>
      <c r="I91" s="404">
        <f t="shared" si="9"/>
        <v>0</v>
      </c>
      <c r="J91" s="404">
        <f t="shared" si="9"/>
        <v>0</v>
      </c>
      <c r="K91" s="404">
        <f t="shared" si="9"/>
        <v>0</v>
      </c>
      <c r="L91" s="404">
        <f t="shared" si="9"/>
        <v>0</v>
      </c>
      <c r="M91" s="404">
        <f t="shared" si="9"/>
        <v>0</v>
      </c>
      <c r="N91" s="404">
        <f t="shared" si="9"/>
        <v>0</v>
      </c>
      <c r="O91" s="404">
        <f t="shared" si="9"/>
        <v>0</v>
      </c>
      <c r="P91" s="404">
        <f t="shared" si="9"/>
        <v>0</v>
      </c>
    </row>
    <row r="92" spans="1:16" ht="13.2">
      <c r="A92" s="402"/>
      <c r="B92" s="395"/>
      <c r="C92" s="405"/>
      <c r="D92" s="405"/>
      <c r="E92" s="405"/>
      <c r="F92" s="405"/>
      <c r="G92" s="405"/>
      <c r="H92" s="405"/>
      <c r="I92" s="405"/>
      <c r="J92" s="405"/>
      <c r="K92" s="405"/>
      <c r="L92" s="405"/>
      <c r="M92" s="405"/>
      <c r="N92" s="405"/>
      <c r="O92" s="405"/>
      <c r="P92" s="406"/>
    </row>
    <row r="93" spans="1:16" s="411" customFormat="1" ht="13.2">
      <c r="A93" s="407"/>
      <c r="B93" s="408"/>
      <c r="C93" s="409"/>
      <c r="D93" s="409"/>
      <c r="E93" s="409"/>
      <c r="F93" s="409"/>
      <c r="G93" s="409"/>
      <c r="H93" s="409"/>
      <c r="I93" s="409"/>
      <c r="J93" s="409"/>
      <c r="K93" s="409"/>
      <c r="L93" s="409"/>
      <c r="M93" s="409"/>
      <c r="N93" s="409"/>
      <c r="O93" s="409"/>
      <c r="P93" s="410"/>
    </row>
    <row r="94" spans="1:16" ht="13.2">
      <c r="A94" s="402"/>
      <c r="B94" s="395"/>
      <c r="C94" s="405"/>
      <c r="D94" s="405"/>
      <c r="E94" s="405"/>
      <c r="F94" s="405"/>
      <c r="G94" s="405"/>
      <c r="H94" s="405"/>
      <c r="I94" s="405"/>
      <c r="J94" s="405"/>
      <c r="K94" s="405"/>
      <c r="L94" s="405"/>
      <c r="M94" s="405"/>
      <c r="N94" s="405"/>
      <c r="O94" s="405"/>
      <c r="P94" s="406"/>
    </row>
    <row r="95" spans="1:16" ht="13.2">
      <c r="A95" s="402"/>
      <c r="B95" s="390" t="s">
        <v>1853</v>
      </c>
      <c r="C95" s="396">
        <v>0</v>
      </c>
      <c r="D95" s="396">
        <v>0</v>
      </c>
      <c r="E95" s="396">
        <v>0</v>
      </c>
      <c r="F95" s="396">
        <v>0</v>
      </c>
      <c r="G95" s="396">
        <v>0</v>
      </c>
      <c r="H95" s="396">
        <v>0</v>
      </c>
      <c r="I95" s="396">
        <v>0</v>
      </c>
      <c r="J95" s="396">
        <v>0</v>
      </c>
      <c r="K95" s="396">
        <v>0</v>
      </c>
      <c r="L95" s="396">
        <v>0</v>
      </c>
      <c r="M95" s="396">
        <v>0</v>
      </c>
      <c r="N95" s="396">
        <v>0</v>
      </c>
      <c r="O95" s="396">
        <v>0</v>
      </c>
      <c r="P95" s="406"/>
    </row>
    <row r="96" spans="1:16" ht="13.2">
      <c r="A96" s="402"/>
      <c r="B96" s="390"/>
      <c r="C96" s="412"/>
      <c r="D96" s="412"/>
      <c r="E96" s="412"/>
      <c r="F96" s="412"/>
      <c r="G96" s="412"/>
      <c r="H96" s="412"/>
      <c r="I96" s="412"/>
      <c r="J96" s="412"/>
      <c r="K96" s="412"/>
      <c r="L96" s="412"/>
      <c r="M96" s="412"/>
      <c r="N96" s="412"/>
      <c r="O96" s="412"/>
      <c r="P96" s="413"/>
    </row>
    <row r="97" spans="1:16" ht="13.2">
      <c r="A97" s="402"/>
      <c r="B97" s="390" t="s">
        <v>1854</v>
      </c>
      <c r="C97" s="393">
        <v>0</v>
      </c>
      <c r="D97" s="393">
        <v>0</v>
      </c>
      <c r="E97" s="393">
        <v>0</v>
      </c>
      <c r="F97" s="393">
        <v>0</v>
      </c>
      <c r="G97" s="393">
        <v>0</v>
      </c>
      <c r="H97" s="393">
        <v>0</v>
      </c>
      <c r="I97" s="393">
        <v>0</v>
      </c>
      <c r="J97" s="393">
        <v>0</v>
      </c>
      <c r="K97" s="393">
        <v>0</v>
      </c>
      <c r="L97" s="393">
        <v>0</v>
      </c>
      <c r="M97" s="393">
        <v>0</v>
      </c>
      <c r="N97" s="393">
        <v>0</v>
      </c>
      <c r="O97" s="393">
        <v>0</v>
      </c>
      <c r="P97" s="397">
        <f>SUM(D97:O97)</f>
        <v>0</v>
      </c>
    </row>
    <row r="98" spans="1:16" ht="13.2">
      <c r="A98" s="402"/>
      <c r="B98" s="390" t="s">
        <v>1855</v>
      </c>
      <c r="C98" s="393">
        <v>0</v>
      </c>
      <c r="D98" s="393">
        <v>0</v>
      </c>
      <c r="E98" s="393">
        <v>0</v>
      </c>
      <c r="F98" s="393">
        <v>0</v>
      </c>
      <c r="G98" s="393">
        <v>0</v>
      </c>
      <c r="H98" s="393">
        <v>0</v>
      </c>
      <c r="I98" s="393">
        <v>0</v>
      </c>
      <c r="J98" s="393">
        <v>0</v>
      </c>
      <c r="K98" s="393">
        <v>0</v>
      </c>
      <c r="L98" s="393">
        <v>0</v>
      </c>
      <c r="M98" s="393">
        <v>0</v>
      </c>
      <c r="N98" s="393">
        <v>0</v>
      </c>
      <c r="O98" s="393">
        <v>0</v>
      </c>
      <c r="P98" s="397">
        <f t="shared" ref="P98:P105" si="10">SUM(D98:O98)</f>
        <v>0</v>
      </c>
    </row>
    <row r="99" spans="1:16" ht="13.2">
      <c r="A99" s="402"/>
      <c r="B99" s="390" t="s">
        <v>1856</v>
      </c>
      <c r="C99" s="393">
        <v>0</v>
      </c>
      <c r="D99" s="393">
        <v>0</v>
      </c>
      <c r="E99" s="393">
        <v>0</v>
      </c>
      <c r="F99" s="393">
        <v>0</v>
      </c>
      <c r="G99" s="393">
        <v>0</v>
      </c>
      <c r="H99" s="393">
        <v>0</v>
      </c>
      <c r="I99" s="393">
        <v>0</v>
      </c>
      <c r="J99" s="393">
        <v>0</v>
      </c>
      <c r="K99" s="393">
        <v>0</v>
      </c>
      <c r="L99" s="393">
        <v>0</v>
      </c>
      <c r="M99" s="393">
        <v>0</v>
      </c>
      <c r="N99" s="393">
        <v>0</v>
      </c>
      <c r="O99" s="393">
        <v>0</v>
      </c>
      <c r="P99" s="397">
        <f t="shared" si="10"/>
        <v>0</v>
      </c>
    </row>
    <row r="100" spans="1:16" ht="13.2">
      <c r="A100" s="402"/>
      <c r="B100" s="390" t="s">
        <v>1857</v>
      </c>
      <c r="C100" s="393">
        <v>0</v>
      </c>
      <c r="D100" s="393">
        <v>0</v>
      </c>
      <c r="E100" s="393">
        <v>0</v>
      </c>
      <c r="F100" s="393">
        <v>0</v>
      </c>
      <c r="G100" s="393">
        <v>0</v>
      </c>
      <c r="H100" s="393">
        <v>0</v>
      </c>
      <c r="I100" s="393">
        <v>0</v>
      </c>
      <c r="J100" s="393">
        <v>0</v>
      </c>
      <c r="K100" s="393">
        <v>0</v>
      </c>
      <c r="L100" s="393">
        <v>0</v>
      </c>
      <c r="M100" s="393">
        <v>0</v>
      </c>
      <c r="N100" s="393">
        <v>0</v>
      </c>
      <c r="O100" s="393">
        <v>0</v>
      </c>
      <c r="P100" s="397">
        <f t="shared" si="10"/>
        <v>0</v>
      </c>
    </row>
    <row r="101" spans="1:16" ht="13.2">
      <c r="A101" s="402"/>
      <c r="B101" s="390" t="s">
        <v>1858</v>
      </c>
      <c r="C101" s="393">
        <v>0</v>
      </c>
      <c r="D101" s="393">
        <v>0</v>
      </c>
      <c r="E101" s="393">
        <v>0</v>
      </c>
      <c r="F101" s="393">
        <v>0</v>
      </c>
      <c r="G101" s="393">
        <v>0</v>
      </c>
      <c r="H101" s="393">
        <v>0</v>
      </c>
      <c r="I101" s="393">
        <v>0</v>
      </c>
      <c r="J101" s="393">
        <v>0</v>
      </c>
      <c r="K101" s="393">
        <v>0</v>
      </c>
      <c r="L101" s="393">
        <v>0</v>
      </c>
      <c r="M101" s="393">
        <v>0</v>
      </c>
      <c r="N101" s="393">
        <v>0</v>
      </c>
      <c r="O101" s="393">
        <v>0</v>
      </c>
      <c r="P101" s="397">
        <f t="shared" si="10"/>
        <v>0</v>
      </c>
    </row>
    <row r="102" spans="1:16" ht="13.2">
      <c r="A102" s="402"/>
      <c r="B102" s="390" t="s">
        <v>1859</v>
      </c>
      <c r="C102" s="393">
        <v>0</v>
      </c>
      <c r="D102" s="393">
        <v>0</v>
      </c>
      <c r="E102" s="393">
        <v>0</v>
      </c>
      <c r="F102" s="393">
        <v>0</v>
      </c>
      <c r="G102" s="393">
        <v>0</v>
      </c>
      <c r="H102" s="393">
        <v>0</v>
      </c>
      <c r="I102" s="393">
        <v>0</v>
      </c>
      <c r="J102" s="393">
        <v>0</v>
      </c>
      <c r="K102" s="393">
        <v>0</v>
      </c>
      <c r="L102" s="393">
        <v>0</v>
      </c>
      <c r="M102" s="393">
        <v>0</v>
      </c>
      <c r="N102" s="393">
        <v>0</v>
      </c>
      <c r="O102" s="393">
        <v>0</v>
      </c>
      <c r="P102" s="397">
        <f t="shared" si="10"/>
        <v>0</v>
      </c>
    </row>
    <row r="103" spans="1:16" ht="13.2">
      <c r="A103" s="402"/>
      <c r="B103" s="390" t="s">
        <v>1860</v>
      </c>
      <c r="C103" s="393">
        <v>0</v>
      </c>
      <c r="D103" s="393">
        <v>0</v>
      </c>
      <c r="E103" s="393">
        <v>0</v>
      </c>
      <c r="F103" s="393">
        <v>0</v>
      </c>
      <c r="G103" s="393">
        <v>0</v>
      </c>
      <c r="H103" s="393">
        <v>0</v>
      </c>
      <c r="I103" s="393">
        <v>0</v>
      </c>
      <c r="J103" s="393">
        <v>0</v>
      </c>
      <c r="K103" s="393">
        <v>0</v>
      </c>
      <c r="L103" s="393">
        <v>0</v>
      </c>
      <c r="M103" s="393">
        <v>0</v>
      </c>
      <c r="N103" s="393">
        <v>0</v>
      </c>
      <c r="O103" s="393">
        <v>0</v>
      </c>
      <c r="P103" s="397">
        <f t="shared" si="10"/>
        <v>0</v>
      </c>
    </row>
    <row r="104" spans="1:16" ht="13.2">
      <c r="A104" s="402"/>
      <c r="B104" s="390" t="s">
        <v>1861</v>
      </c>
      <c r="C104" s="393">
        <v>0</v>
      </c>
      <c r="D104" s="393">
        <v>0</v>
      </c>
      <c r="E104" s="393">
        <v>0</v>
      </c>
      <c r="F104" s="393">
        <v>0</v>
      </c>
      <c r="G104" s="393">
        <v>0</v>
      </c>
      <c r="H104" s="393">
        <v>0</v>
      </c>
      <c r="I104" s="393">
        <v>0</v>
      </c>
      <c r="J104" s="393">
        <v>0</v>
      </c>
      <c r="K104" s="393">
        <v>0</v>
      </c>
      <c r="L104" s="393">
        <v>0</v>
      </c>
      <c r="M104" s="393">
        <v>0</v>
      </c>
      <c r="N104" s="393">
        <v>0</v>
      </c>
      <c r="O104" s="393">
        <v>0</v>
      </c>
      <c r="P104" s="397">
        <f t="shared" si="10"/>
        <v>0</v>
      </c>
    </row>
    <row r="105" spans="1:16" ht="13.2">
      <c r="A105" s="402"/>
      <c r="B105" s="390" t="s">
        <v>1862</v>
      </c>
      <c r="C105" s="393">
        <v>0</v>
      </c>
      <c r="D105" s="393">
        <v>0</v>
      </c>
      <c r="E105" s="393">
        <v>0</v>
      </c>
      <c r="F105" s="393">
        <v>0</v>
      </c>
      <c r="G105" s="393">
        <v>0</v>
      </c>
      <c r="H105" s="393">
        <v>0</v>
      </c>
      <c r="I105" s="393">
        <v>0</v>
      </c>
      <c r="J105" s="393">
        <v>0</v>
      </c>
      <c r="K105" s="393">
        <v>0</v>
      </c>
      <c r="L105" s="393">
        <v>0</v>
      </c>
      <c r="M105" s="393">
        <v>0</v>
      </c>
      <c r="N105" s="393">
        <v>0</v>
      </c>
      <c r="O105" s="393">
        <v>0</v>
      </c>
      <c r="P105" s="397">
        <f t="shared" si="10"/>
        <v>0</v>
      </c>
    </row>
    <row r="106" spans="1:16" ht="13.2">
      <c r="A106" s="402"/>
      <c r="B106" s="395"/>
      <c r="C106" s="395"/>
      <c r="D106" s="395"/>
      <c r="E106" s="395"/>
      <c r="F106" s="395"/>
      <c r="G106" s="395"/>
      <c r="H106" s="395"/>
      <c r="I106" s="395"/>
      <c r="J106" s="395"/>
      <c r="K106" s="395"/>
      <c r="L106" s="395"/>
      <c r="M106" s="395"/>
      <c r="N106" s="395"/>
      <c r="O106" s="395"/>
      <c r="P106" s="403"/>
    </row>
    <row r="107" spans="1:16" ht="13.2">
      <c r="A107" s="402"/>
      <c r="B107" s="395" t="s">
        <v>1863</v>
      </c>
      <c r="C107" s="414">
        <f t="shared" ref="C107:P107" si="11">SUM(C97:C105)</f>
        <v>0</v>
      </c>
      <c r="D107" s="414">
        <f t="shared" si="11"/>
        <v>0</v>
      </c>
      <c r="E107" s="414">
        <f t="shared" si="11"/>
        <v>0</v>
      </c>
      <c r="F107" s="414">
        <f t="shared" si="11"/>
        <v>0</v>
      </c>
      <c r="G107" s="414">
        <f t="shared" si="11"/>
        <v>0</v>
      </c>
      <c r="H107" s="414">
        <f t="shared" si="11"/>
        <v>0</v>
      </c>
      <c r="I107" s="414">
        <f t="shared" si="11"/>
        <v>0</v>
      </c>
      <c r="J107" s="414">
        <f t="shared" si="11"/>
        <v>0</v>
      </c>
      <c r="K107" s="414">
        <f t="shared" si="11"/>
        <v>0</v>
      </c>
      <c r="L107" s="414">
        <f t="shared" si="11"/>
        <v>0</v>
      </c>
      <c r="M107" s="414">
        <f t="shared" si="11"/>
        <v>0</v>
      </c>
      <c r="N107" s="414">
        <f t="shared" si="11"/>
        <v>0</v>
      </c>
      <c r="O107" s="414">
        <f t="shared" si="11"/>
        <v>0</v>
      </c>
      <c r="P107" s="415">
        <f t="shared" si="11"/>
        <v>0</v>
      </c>
    </row>
    <row r="108" spans="1:16" ht="13.2">
      <c r="A108" s="402"/>
      <c r="B108" s="395"/>
      <c r="C108" s="395"/>
      <c r="D108" s="395"/>
      <c r="E108" s="395"/>
      <c r="F108" s="395"/>
      <c r="G108" s="395"/>
      <c r="H108" s="395"/>
      <c r="I108" s="395"/>
      <c r="J108" s="395"/>
      <c r="K108" s="395"/>
      <c r="L108" s="395"/>
      <c r="M108" s="395"/>
      <c r="N108" s="395"/>
      <c r="O108" s="395"/>
      <c r="P108" s="403"/>
    </row>
    <row r="109" spans="1:16" s="401" customFormat="1" ht="24">
      <c r="A109" s="402"/>
      <c r="B109" s="395" t="s">
        <v>1864</v>
      </c>
      <c r="C109" s="416"/>
      <c r="D109" s="417">
        <f t="shared" ref="D109:O109" si="12">SUM(D107-D91)</f>
        <v>0</v>
      </c>
      <c r="E109" s="417">
        <f t="shared" si="12"/>
        <v>0</v>
      </c>
      <c r="F109" s="417">
        <f t="shared" si="12"/>
        <v>0</v>
      </c>
      <c r="G109" s="417">
        <f t="shared" si="12"/>
        <v>0</v>
      </c>
      <c r="H109" s="417">
        <f t="shared" si="12"/>
        <v>0</v>
      </c>
      <c r="I109" s="417">
        <f t="shared" si="12"/>
        <v>0</v>
      </c>
      <c r="J109" s="417">
        <f t="shared" si="12"/>
        <v>0</v>
      </c>
      <c r="K109" s="417">
        <f t="shared" si="12"/>
        <v>0</v>
      </c>
      <c r="L109" s="417">
        <f t="shared" si="12"/>
        <v>0</v>
      </c>
      <c r="M109" s="417">
        <f t="shared" si="12"/>
        <v>0</v>
      </c>
      <c r="N109" s="417">
        <f t="shared" si="12"/>
        <v>0</v>
      </c>
      <c r="O109" s="417">
        <f t="shared" si="12"/>
        <v>0</v>
      </c>
      <c r="P109" s="418"/>
    </row>
    <row r="110" spans="1:16" ht="13.2">
      <c r="A110" s="402"/>
      <c r="B110" s="395"/>
      <c r="C110" s="419"/>
      <c r="D110" s="419"/>
      <c r="E110" s="419"/>
      <c r="F110" s="419"/>
      <c r="G110" s="419"/>
      <c r="H110" s="419"/>
      <c r="I110" s="419"/>
      <c r="J110" s="419"/>
      <c r="K110" s="419"/>
      <c r="L110" s="419"/>
      <c r="M110" s="419"/>
      <c r="N110" s="419"/>
      <c r="O110" s="419"/>
      <c r="P110" s="403"/>
    </row>
    <row r="111" spans="1:16" s="401" customFormat="1" ht="13.2">
      <c r="A111" s="402"/>
      <c r="B111" s="395" t="s">
        <v>1865</v>
      </c>
      <c r="C111" s="420"/>
      <c r="D111" s="404">
        <f>SUM(D109)</f>
        <v>0</v>
      </c>
      <c r="E111" s="404">
        <f t="shared" ref="E111:K111" si="13">SUM(D111+E109)</f>
        <v>0</v>
      </c>
      <c r="F111" s="404">
        <f t="shared" si="13"/>
        <v>0</v>
      </c>
      <c r="G111" s="404">
        <f t="shared" si="13"/>
        <v>0</v>
      </c>
      <c r="H111" s="404">
        <f t="shared" si="13"/>
        <v>0</v>
      </c>
      <c r="I111" s="404">
        <f t="shared" si="13"/>
        <v>0</v>
      </c>
      <c r="J111" s="404">
        <f t="shared" si="13"/>
        <v>0</v>
      </c>
      <c r="K111" s="404">
        <f t="shared" si="13"/>
        <v>0</v>
      </c>
      <c r="L111" s="404">
        <f>SUM(K111+L109)</f>
        <v>0</v>
      </c>
      <c r="M111" s="404">
        <f>SUM(L111+M109)</f>
        <v>0</v>
      </c>
      <c r="N111" s="404">
        <f>SUM(M111+N109)</f>
        <v>0</v>
      </c>
      <c r="O111" s="404">
        <f>SUM(N111+O109)</f>
        <v>0</v>
      </c>
      <c r="P111" s="421"/>
    </row>
    <row r="112" spans="1:16" ht="15.6">
      <c r="A112" s="422"/>
      <c r="B112" s="423"/>
      <c r="C112" s="423"/>
      <c r="D112" s="423"/>
      <c r="E112" s="423"/>
      <c r="F112" s="423"/>
      <c r="G112" s="423"/>
      <c r="H112" s="423"/>
      <c r="I112" s="423"/>
      <c r="J112" s="423"/>
      <c r="K112" s="423"/>
      <c r="L112" s="423"/>
      <c r="M112" s="423"/>
      <c r="N112" s="423"/>
      <c r="O112" s="423"/>
      <c r="P112" s="424"/>
    </row>
    <row r="113" spans="1:16" ht="31.2" customHeight="1">
      <c r="A113" s="574" t="s">
        <v>1866</v>
      </c>
      <c r="B113" s="575"/>
      <c r="C113" s="575"/>
      <c r="D113" s="575"/>
      <c r="E113" s="575"/>
      <c r="F113" s="575"/>
      <c r="G113" s="575"/>
      <c r="H113" s="575"/>
      <c r="I113" s="575"/>
      <c r="J113" s="575"/>
      <c r="K113" s="575"/>
      <c r="L113" s="575"/>
      <c r="M113" s="575"/>
      <c r="N113" s="575"/>
      <c r="O113" s="575"/>
      <c r="P113" s="575"/>
    </row>
  </sheetData>
  <mergeCells count="6">
    <mergeCell ref="A113:P113"/>
    <mergeCell ref="A3:P3"/>
    <mergeCell ref="A5:A6"/>
    <mergeCell ref="B5:B6"/>
    <mergeCell ref="C5:C6"/>
    <mergeCell ref="P5:P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5e8344-f79c-48f5-bfe6-4570bd8904b3">
      <Terms xmlns="http://schemas.microsoft.com/office/infopath/2007/PartnerControls"/>
    </lcf76f155ced4ddcb4097134ff3c332f>
    <TaxCatchAll xmlns="98a69270-ef87-44c8-8df6-3e5343f4727a" xsi:nil="true"/>
    <_Flow_SignoffStatus xmlns="da5e8344-f79c-48f5-bfe6-4570bd8904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A0D6753CEE9E48B8C0B65953B29A9A" ma:contentTypeVersion="19" ma:contentTypeDescription="Create a new document." ma:contentTypeScope="" ma:versionID="5ab03a41fd6bbaaba636ef05f3926898">
  <xsd:schema xmlns:xsd="http://www.w3.org/2001/XMLSchema" xmlns:xs="http://www.w3.org/2001/XMLSchema" xmlns:p="http://schemas.microsoft.com/office/2006/metadata/properties" xmlns:ns2="da5e8344-f79c-48f5-bfe6-4570bd8904b3" xmlns:ns3="98a69270-ef87-44c8-8df6-3e5343f4727a" targetNamespace="http://schemas.microsoft.com/office/2006/metadata/properties" ma:root="true" ma:fieldsID="614a3669a89e27d1c4f328a6ce7af17c" ns2:_="" ns3:_="">
    <xsd:import namespace="da5e8344-f79c-48f5-bfe6-4570bd8904b3"/>
    <xsd:import namespace="98a69270-ef87-44c8-8df6-3e5343f472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e8344-f79c-48f5-bfe6-4570bd8904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77944a0-7bf1-439a-a235-ee9fc9e172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a69270-ef87-44c8-8df6-3e5343f4727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8e40892-ee74-4bbf-b0b7-16edbed864da}" ma:internalName="TaxCatchAll" ma:showField="CatchAllData" ma:web="98a69270-ef87-44c8-8df6-3e5343f472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46805E-ADFE-45B0-808C-ED23E33E104A}">
  <ds:schemaRefs>
    <ds:schemaRef ds:uri="http://schemas.microsoft.com/sharepoint/v3/contenttype/forms"/>
  </ds:schemaRefs>
</ds:datastoreItem>
</file>

<file path=customXml/itemProps2.xml><?xml version="1.0" encoding="utf-8"?>
<ds:datastoreItem xmlns:ds="http://schemas.openxmlformats.org/officeDocument/2006/customXml" ds:itemID="{AE9832DF-67B0-46E9-81BB-7B32929815FA}">
  <ds:schemaRefs>
    <ds:schemaRef ds:uri="http://schemas.microsoft.com/office/2006/metadata/properties"/>
    <ds:schemaRef ds:uri="http://schemas.microsoft.com/office/infopath/2007/PartnerControls"/>
    <ds:schemaRef ds:uri="da5e8344-f79c-48f5-bfe6-4570bd8904b3"/>
    <ds:schemaRef ds:uri="98a69270-ef87-44c8-8df6-3e5343f4727a"/>
  </ds:schemaRefs>
</ds:datastoreItem>
</file>

<file path=customXml/itemProps3.xml><?xml version="1.0" encoding="utf-8"?>
<ds:datastoreItem xmlns:ds="http://schemas.openxmlformats.org/officeDocument/2006/customXml" ds:itemID="{546F3743-F466-4807-8DB5-2983BBA9D4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e8344-f79c-48f5-bfe6-4570bd8904b3"/>
    <ds:schemaRef ds:uri="98a69270-ef87-44c8-8df6-3e5343f472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67</vt:i4>
      </vt:variant>
    </vt:vector>
  </HeadingPairs>
  <TitlesOfParts>
    <vt:vector size="74" baseType="lpstr">
      <vt:lpstr>TFC devis production - SOMMAIRE</vt:lpstr>
      <vt:lpstr>TFC devis production - DÉTAIL</vt:lpstr>
      <vt:lpstr>Déclarations Transactions</vt:lpstr>
      <vt:lpstr>Structure de financement</vt:lpstr>
      <vt:lpstr>Calculs crédit d'impôt prov</vt:lpstr>
      <vt:lpstr>Calculs crédit d'impôt fédéral</vt:lpstr>
      <vt:lpstr>Mouvement de trésorerie</vt:lpstr>
      <vt:lpstr>'TFC devis production - DÉTAIL'!accessoires</vt:lpstr>
      <vt:lpstr>'TFC devis production - DÉTAIL'!amortissement_séries</vt:lpstr>
      <vt:lpstr>'TFC devis production - DÉTAIL'!animaux</vt:lpstr>
      <vt:lpstr>'TFC devis production - DÉTAIL'!bénéfices_marginaux</vt:lpstr>
      <vt:lpstr>'TFC devis production - DÉTAIL'!caméra</vt:lpstr>
      <vt:lpstr>'TFC devis production - DÉTAIL'!comédiens</vt:lpstr>
      <vt:lpstr>'TFC devis production - DÉTAIL'!costumes</vt:lpstr>
      <vt:lpstr>'TFC devis production - DÉTAIL'!coûts_indirects</vt:lpstr>
      <vt:lpstr>'TFC devis production - DÉTAIL'!décors</vt:lpstr>
      <vt:lpstr>'TFC devis production - DÉTAIL'!deuxième_équipe</vt:lpstr>
      <vt:lpstr>'TFC devis production - DÉTAIL'!droits_d_auteur</vt:lpstr>
      <vt:lpstr>'TFC devis production - DÉTAIL'!effets_spéciaux</vt:lpstr>
      <vt:lpstr>'TFC devis production - DÉTAIL'!électrique</vt:lpstr>
      <vt:lpstr>'TFC devis production - DÉTAIL'!équipe_accessoires</vt:lpstr>
      <vt:lpstr>'TFC devis production - DÉTAIL'!équipe_caméra</vt:lpstr>
      <vt:lpstr>'TFC devis production - DÉTAIL'!équipe_conception_artistique</vt:lpstr>
      <vt:lpstr>'TFC devis production - DÉTAIL'!équipe_construction</vt:lpstr>
      <vt:lpstr>'TFC devis production - DÉTAIL'!équipe_costumes</vt:lpstr>
      <vt:lpstr>'TFC devis production - DÉTAIL'!équipe_décors</vt:lpstr>
      <vt:lpstr>'TFC devis production - DÉTAIL'!équipe_effets_spéciaux</vt:lpstr>
      <vt:lpstr>'TFC devis production - DÉTAIL'!équipe_électrique</vt:lpstr>
      <vt:lpstr>'TFC devis production - DÉTAIL'!équipe_machiniste</vt:lpstr>
      <vt:lpstr>'TFC devis production - DÉTAIL'!équipe_maq_coiff</vt:lpstr>
      <vt:lpstr>'TFC devis production - DÉTAIL'!équipe_montage</vt:lpstr>
      <vt:lpstr>'TFC devis production - DÉTAIL'!équipe_production</vt:lpstr>
      <vt:lpstr>'TFC devis production - DÉTAIL'!équipe_resp_animaux</vt:lpstr>
      <vt:lpstr>'TFC devis production - DÉTAIL'!équipe_son</vt:lpstr>
      <vt:lpstr>'TFC devis production - DÉTAIL'!équipe_tehnique_vidéo</vt:lpstr>
      <vt:lpstr>'TFC devis production - DÉTAIL'!équipe_transport</vt:lpstr>
      <vt:lpstr>'TFC devis production - DÉTAIL'!figuration</vt:lpstr>
      <vt:lpstr>'TFC devis production - DÉTAIL'!frais_bur._de_prod</vt:lpstr>
      <vt:lpstr>'TFC devis production - DÉTAIL'!frais_bur_lieux_de_tournage</vt:lpstr>
      <vt:lpstr>'TFC devis production - DÉTAIL'!frais_développement</vt:lpstr>
      <vt:lpstr>'TFC devis production - DÉTAIL'!frais_généraux__divers</vt:lpstr>
      <vt:lpstr>'TFC devis production - DÉTAIL'!frais_lieux_de_tournage</vt:lpstr>
      <vt:lpstr>'TFC devis production - DÉTAIL'!frais_régie</vt:lpstr>
      <vt:lpstr>'TFC devis production - DÉTAIL'!frais_studio</vt:lpstr>
      <vt:lpstr>'TFC devis production - DÉTAIL'!garantie_de_bonne_fin</vt:lpstr>
      <vt:lpstr>grand_total</vt:lpstr>
      <vt:lpstr>'TFC devis production - DÉTAIL'!imprévus</vt:lpstr>
      <vt:lpstr>'TFC devis production - DÉTAIL'!labo_de_production</vt:lpstr>
      <vt:lpstr>'TFC devis production - DÉTAIL'!labo_film_postprod</vt:lpstr>
      <vt:lpstr>'TFC devis production - DÉTAIL'!machiniste</vt:lpstr>
      <vt:lpstr>'TFC devis production - DÉTAIL'!maquillage_coiffure</vt:lpstr>
      <vt:lpstr>'TFC devis production - DÉTAIL'!matériel_d_artiste</vt:lpstr>
      <vt:lpstr>'TFC devis production - DÉTAIL'!matériel_de_construction</vt:lpstr>
      <vt:lpstr>'TFC devis production - DÉTAIL'!montage</vt:lpstr>
      <vt:lpstr>'TFC devis production - DÉTAIL'!musique</vt:lpstr>
      <vt:lpstr>'TFC devis production - DÉTAIL'!postprod_film_son</vt:lpstr>
      <vt:lpstr>'TFC devis production - DÉTAIL'!postprod_vidéo_image</vt:lpstr>
      <vt:lpstr>'TFC devis production - DÉTAIL'!postprod_vidéo_son</vt:lpstr>
      <vt:lpstr>'TFC devis production - DÉTAIL'!Print_Area</vt:lpstr>
      <vt:lpstr>'TFC devis production - SOMMAIRE'!Print_Area</vt:lpstr>
      <vt:lpstr>'TFC devis production - SOMMAIRE'!Print_Titles</vt:lpstr>
      <vt:lpstr>'TFC devis production - DÉTAIL'!producteur</vt:lpstr>
      <vt:lpstr>'TFC devis production - DÉTAIL'!publicité</vt:lpstr>
      <vt:lpstr>'TFC devis production - DÉTAIL'!réalisation</vt:lpstr>
      <vt:lpstr>'TFC devis production - DÉTAIL'!rubans_magnétoscopiques</vt:lpstr>
      <vt:lpstr>'TFC devis production - DÉTAIL'!scénario</vt:lpstr>
      <vt:lpstr>'TFC devis production - DÉTAIL'!son</vt:lpstr>
      <vt:lpstr>'TFC devis production - DÉTAIL'!studio_vidéo</vt:lpstr>
      <vt:lpstr>'TFC devis production - DÉTAIL'!titres_optiques_archives</vt:lpstr>
      <vt:lpstr>'TFC devis production - DÉTAIL'!transport</vt:lpstr>
      <vt:lpstr>'TFC devis production - DÉTAIL'!unité_mobile_vidéo</vt:lpstr>
      <vt:lpstr>'TFC devis production - DÉTAIL'!vedettes_forfaitaires</vt:lpstr>
      <vt:lpstr>'TFC devis production - DÉTAIL'!version</vt:lpstr>
      <vt:lpstr>'TFC devis production - DÉTAIL'!voyages_séjour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Godon</dc:creator>
  <cp:keywords/>
  <dc:description/>
  <cp:lastModifiedBy>Élie  Michaud-Alexis</cp:lastModifiedBy>
  <cp:revision/>
  <dcterms:created xsi:type="dcterms:W3CDTF">2000-08-14T13:58:28Z</dcterms:created>
  <dcterms:modified xsi:type="dcterms:W3CDTF">2025-08-18T15:01:56Z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0x01010059A0D6753CEE9E48B8C0B65953B29A9A</vt:lpwstr>
  </property>
  <property fmtid="{D5CDD505-2E9C-101B-9397-08002B2CF9AE}" pid="3" name="MediaServiceImageTags">
    <vt:lpwstr/>
  </property>
</Properties>
</file>